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kimmey\Downloads\"/>
    </mc:Choice>
  </mc:AlternateContent>
  <bookViews>
    <workbookView xWindow="20460" yWindow="0" windowWidth="23256" windowHeight="12420" tabRatio="936"/>
  </bookViews>
  <sheets>
    <sheet name="Raw Price List" sheetId="23" r:id="rId1"/>
    <sheet name="COMMANDER" sheetId="29" state="hidden" r:id="rId2"/>
    <sheet name="SMP Parts" sheetId="30" state="hidden" r:id="rId3"/>
    <sheet name="YDROP Parts" sheetId="32" state="hidden" r:id="rId4"/>
    <sheet name="COVER-CHAINROLL" sheetId="34" state="hidden" r:id="rId5"/>
    <sheet name="CHAINROLL" sheetId="36" state="hidden" r:id="rId6"/>
  </sheets>
  <externalReferences>
    <externalReference r:id="rId7"/>
    <externalReference r:id="rId8"/>
  </externalReferences>
  <definedNames>
    <definedName name="Base">'[1]Base Unit'!$A:$G</definedName>
    <definedName name="ItemMstr">#REF!</definedName>
    <definedName name="ITEMS">'[1]MASTER ITEM LIST'!#REF!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ster">#REF!</definedName>
    <definedName name="multiplier">#REF!</definedName>
    <definedName name="Options">[1]Options!$A:$I</definedName>
    <definedName name="Program" localSheetId="5">#REF!</definedName>
    <definedName name="Program" localSheetId="1">#REF!</definedName>
    <definedName name="Program" localSheetId="2">#REF!</definedName>
    <definedName name="Program" localSheetId="3">#REF!</definedName>
    <definedName name="Program">[2]Charts!#REF!</definedName>
  </definedNames>
  <calcPr calcId="152511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30" l="1"/>
  <c r="C78" i="30"/>
  <c r="J77" i="30"/>
  <c r="C77" i="30"/>
  <c r="F25" i="36"/>
  <c r="I25" i="36" s="1"/>
  <c r="J25" i="36" s="1"/>
  <c r="C25" i="36"/>
  <c r="F24" i="36"/>
  <c r="I24" i="36" s="1"/>
  <c r="J24" i="36" s="1"/>
  <c r="C24" i="36"/>
  <c r="F23" i="36"/>
  <c r="I23" i="36" s="1"/>
  <c r="J23" i="36" s="1"/>
  <c r="C23" i="36"/>
  <c r="F22" i="36"/>
  <c r="I22" i="36" s="1"/>
  <c r="J22" i="36" s="1"/>
  <c r="C22" i="36"/>
  <c r="F18" i="36"/>
  <c r="I18" i="36" s="1"/>
  <c r="J18" i="36" s="1"/>
  <c r="C18" i="36"/>
  <c r="F11" i="36"/>
  <c r="I11" i="36" s="1"/>
  <c r="J11" i="36" s="1"/>
  <c r="C11" i="36"/>
  <c r="C19" i="36"/>
  <c r="F19" i="36"/>
  <c r="I19" i="36" s="1"/>
  <c r="J19" i="36" s="1"/>
  <c r="C17" i="36"/>
  <c r="F17" i="36"/>
  <c r="I17" i="36" s="1"/>
  <c r="J17" i="36" s="1"/>
  <c r="C16" i="36"/>
  <c r="F16" i="36"/>
  <c r="I16" i="36" s="1"/>
  <c r="J16" i="36" s="1"/>
  <c r="C15" i="36"/>
  <c r="F15" i="36"/>
  <c r="I15" i="36" s="1"/>
  <c r="J15" i="36" s="1"/>
  <c r="F14" i="36"/>
  <c r="I14" i="36" s="1"/>
  <c r="J14" i="36" s="1"/>
  <c r="C14" i="36"/>
  <c r="F8" i="36"/>
  <c r="I8" i="36" s="1"/>
  <c r="J8" i="36" s="1"/>
  <c r="C8" i="36"/>
  <c r="F7" i="36"/>
  <c r="I7" i="36" s="1"/>
  <c r="J7" i="36" s="1"/>
  <c r="C7" i="36"/>
  <c r="F4" i="36"/>
  <c r="I4" i="36" s="1"/>
  <c r="J4" i="36" s="1"/>
  <c r="C4" i="36"/>
  <c r="F3" i="36"/>
  <c r="I3" i="36" s="1"/>
  <c r="J3" i="36" s="1"/>
  <c r="C3" i="36"/>
  <c r="J85" i="30"/>
  <c r="C85" i="30"/>
  <c r="J86" i="30"/>
  <c r="C86" i="30"/>
  <c r="J64" i="30"/>
  <c r="C64" i="30"/>
  <c r="J79" i="30"/>
  <c r="C79" i="30"/>
  <c r="C80" i="30"/>
  <c r="J80" i="30"/>
  <c r="E13" i="32"/>
  <c r="H13" i="32" s="1"/>
  <c r="I13" i="32" s="1"/>
  <c r="E3" i="32"/>
  <c r="H3" i="32" s="1"/>
  <c r="I3" i="32" s="1"/>
  <c r="E34" i="32"/>
  <c r="H34" i="32" s="1"/>
  <c r="I34" i="32" s="1"/>
  <c r="E33" i="32"/>
  <c r="H33" i="32" s="1"/>
  <c r="I33" i="32" s="1"/>
  <c r="E32" i="32"/>
  <c r="H32" i="32" s="1"/>
  <c r="I32" i="32" s="1"/>
  <c r="E31" i="32"/>
  <c r="H31" i="32" s="1"/>
  <c r="I31" i="32" s="1"/>
  <c r="E30" i="32"/>
  <c r="H30" i="32" s="1"/>
  <c r="I30" i="32" s="1"/>
  <c r="E29" i="32"/>
  <c r="H29" i="32" s="1"/>
  <c r="I29" i="32" s="1"/>
  <c r="E28" i="32"/>
  <c r="H28" i="32" s="1"/>
  <c r="I28" i="32" s="1"/>
  <c r="E27" i="32"/>
  <c r="H27" i="32" s="1"/>
  <c r="I27" i="32" s="1"/>
  <c r="E26" i="32"/>
  <c r="H26" i="32" s="1"/>
  <c r="I26" i="32" s="1"/>
  <c r="E25" i="32"/>
  <c r="H25" i="32" s="1"/>
  <c r="I25" i="32" s="1"/>
  <c r="E22" i="32"/>
  <c r="H22" i="32" s="1"/>
  <c r="I22" i="32" s="1"/>
  <c r="E19" i="32"/>
  <c r="H19" i="32" s="1"/>
  <c r="I19" i="32" s="1"/>
  <c r="E14" i="32"/>
  <c r="H14" i="32" s="1"/>
  <c r="I14" i="32" s="1"/>
  <c r="E15" i="32"/>
  <c r="H15" i="32" s="1"/>
  <c r="I15" i="32" s="1"/>
  <c r="E16" i="32"/>
  <c r="H16" i="32" s="1"/>
  <c r="I16" i="32" s="1"/>
  <c r="E12" i="32"/>
  <c r="H12" i="32" s="1"/>
  <c r="I12" i="32" s="1"/>
  <c r="E5" i="32"/>
  <c r="E6" i="32"/>
  <c r="H6" i="32" s="1"/>
  <c r="I6" i="32" s="1"/>
  <c r="E7" i="32"/>
  <c r="H7" i="32" s="1"/>
  <c r="I7" i="32" s="1"/>
  <c r="E8" i="32"/>
  <c r="E9" i="32"/>
  <c r="H9" i="32" s="1"/>
  <c r="I9" i="32" s="1"/>
  <c r="E4" i="32"/>
  <c r="H4" i="32" s="1"/>
  <c r="I4" i="32" s="1"/>
  <c r="J3" i="30"/>
  <c r="B27" i="32"/>
  <c r="B25" i="32"/>
  <c r="B26" i="32"/>
  <c r="B31" i="32"/>
  <c r="B32" i="32"/>
  <c r="B33" i="32"/>
  <c r="B34" i="32"/>
  <c r="B30" i="32"/>
  <c r="B29" i="32"/>
  <c r="B28" i="32"/>
  <c r="B22" i="32"/>
  <c r="B19" i="32"/>
  <c r="B16" i="32"/>
  <c r="B15" i="32"/>
  <c r="B14" i="32"/>
  <c r="B13" i="32"/>
  <c r="B12" i="32"/>
  <c r="B9" i="32"/>
  <c r="B8" i="32"/>
  <c r="B7" i="32"/>
  <c r="B6" i="32"/>
  <c r="B5" i="32"/>
  <c r="B4" i="32"/>
  <c r="B3" i="32"/>
  <c r="C84" i="30"/>
  <c r="C83" i="30"/>
  <c r="C82" i="30"/>
  <c r="C81" i="30"/>
  <c r="C72" i="30"/>
  <c r="C71" i="30"/>
  <c r="C70" i="30"/>
  <c r="C69" i="30"/>
  <c r="C68" i="30"/>
  <c r="C67" i="30"/>
  <c r="C66" i="30"/>
  <c r="C65" i="30"/>
  <c r="C62" i="30"/>
  <c r="C59" i="30"/>
  <c r="C55" i="30"/>
  <c r="C54" i="30"/>
  <c r="C53" i="30"/>
  <c r="C52" i="30"/>
  <c r="C50" i="30"/>
  <c r="C49" i="30"/>
  <c r="C45" i="30"/>
  <c r="C40" i="30"/>
  <c r="C39" i="30"/>
  <c r="C35" i="30"/>
  <c r="C34" i="30"/>
  <c r="C23" i="30"/>
  <c r="C22" i="30"/>
  <c r="C21" i="30"/>
  <c r="C19" i="30"/>
  <c r="C15" i="30"/>
  <c r="C13" i="30"/>
  <c r="C12" i="30"/>
  <c r="C11" i="30"/>
  <c r="C10" i="30"/>
  <c r="C9" i="30"/>
  <c r="C8" i="30"/>
  <c r="C7" i="30"/>
  <c r="J7" i="30"/>
  <c r="C20" i="30"/>
  <c r="C61" i="30"/>
  <c r="C63" i="30"/>
  <c r="C6" i="30"/>
  <c r="C14" i="30"/>
  <c r="C16" i="30"/>
  <c r="C30" i="30"/>
  <c r="C31" i="30"/>
  <c r="C27" i="30"/>
  <c r="C3" i="30"/>
  <c r="C51" i="30"/>
  <c r="C48" i="30"/>
  <c r="C47" i="30"/>
  <c r="C46" i="30"/>
  <c r="C57" i="30"/>
  <c r="C56" i="30"/>
  <c r="C37" i="30"/>
  <c r="C36" i="30"/>
  <c r="C24" i="30"/>
  <c r="C74" i="30"/>
  <c r="C73" i="30"/>
  <c r="C58" i="30"/>
  <c r="C44" i="30"/>
  <c r="C29" i="30"/>
  <c r="C43" i="30"/>
  <c r="C42" i="30"/>
  <c r="C41" i="30"/>
  <c r="C17" i="30"/>
  <c r="C76" i="30"/>
  <c r="C75" i="30"/>
  <c r="C38" i="30"/>
  <c r="C28" i="30"/>
  <c r="C33" i="30"/>
  <c r="C32" i="30"/>
  <c r="C26" i="30"/>
  <c r="C25" i="30"/>
  <c r="C18" i="30"/>
  <c r="C5" i="30"/>
  <c r="C4" i="30"/>
  <c r="C60" i="30"/>
  <c r="J4" i="30"/>
  <c r="J6" i="30"/>
  <c r="J5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5" i="30"/>
  <c r="J37" i="30"/>
  <c r="J38" i="30"/>
  <c r="J39" i="30"/>
  <c r="J40" i="30"/>
  <c r="J41" i="30"/>
  <c r="J42" i="30"/>
  <c r="J43" i="30"/>
  <c r="J44" i="30"/>
  <c r="J45" i="30"/>
  <c r="J46" i="30"/>
  <c r="J47" i="30"/>
  <c r="J49" i="30"/>
  <c r="J50" i="30"/>
  <c r="J51" i="30"/>
  <c r="J48" i="30"/>
  <c r="J52" i="30"/>
  <c r="J53" i="30"/>
  <c r="J54" i="30"/>
  <c r="J55" i="30"/>
  <c r="J56" i="30"/>
  <c r="J57" i="30"/>
  <c r="J58" i="30"/>
  <c r="J59" i="30"/>
  <c r="J61" i="30"/>
  <c r="J62" i="30"/>
  <c r="J63" i="30"/>
  <c r="J65" i="30"/>
  <c r="J66" i="30"/>
  <c r="J67" i="30"/>
  <c r="J68" i="30"/>
  <c r="J69" i="30"/>
  <c r="J70" i="30"/>
  <c r="J71" i="30"/>
  <c r="J72" i="30"/>
  <c r="J73" i="30"/>
  <c r="J74" i="30"/>
  <c r="J75" i="30"/>
  <c r="J76" i="30"/>
  <c r="J81" i="30"/>
  <c r="J82" i="30"/>
  <c r="J83" i="30"/>
  <c r="J84" i="30"/>
  <c r="J60" i="30"/>
  <c r="J36" i="30"/>
  <c r="J34" i="30"/>
  <c r="B62" i="30"/>
  <c r="B8" i="30"/>
  <c r="B64" i="30"/>
  <c r="B74" i="30"/>
  <c r="B30" i="30"/>
  <c r="B23" i="30"/>
  <c r="B84" i="30"/>
  <c r="B58" i="30"/>
  <c r="B56" i="30"/>
  <c r="B9" i="30"/>
  <c r="B50" i="30"/>
  <c r="B75" i="30"/>
  <c r="B15" i="30"/>
  <c r="B60" i="30"/>
  <c r="B40" i="30"/>
  <c r="B47" i="30"/>
  <c r="B61" i="30"/>
  <c r="B52" i="30"/>
  <c r="B46" i="30"/>
  <c r="B20" i="30"/>
  <c r="B27" i="30"/>
  <c r="B24" i="30"/>
  <c r="B26" i="30"/>
  <c r="B29" i="30"/>
  <c r="B34" i="30"/>
  <c r="B57" i="30"/>
  <c r="B39" i="30"/>
  <c r="B38" i="30"/>
  <c r="B68" i="30"/>
  <c r="B28" i="30"/>
  <c r="B13" i="30"/>
  <c r="B55" i="30"/>
  <c r="B37" i="30"/>
  <c r="B48" i="30"/>
  <c r="B16" i="30"/>
  <c r="B83" i="30"/>
  <c r="B86" i="30"/>
  <c r="B41" i="30"/>
  <c r="B25" i="30"/>
  <c r="B36" i="30"/>
  <c r="B19" i="30"/>
  <c r="B18" i="30"/>
  <c r="B67" i="30"/>
  <c r="B53" i="30"/>
  <c r="B73" i="30"/>
  <c r="B42" i="30"/>
  <c r="B32" i="30"/>
  <c r="B6" i="30"/>
  <c r="B5" i="30"/>
  <c r="B44" i="30"/>
  <c r="B65" i="30"/>
  <c r="B4" i="30"/>
  <c r="B22" i="30"/>
  <c r="B21" i="30"/>
  <c r="B78" i="30"/>
  <c r="B12" i="30"/>
  <c r="B51" i="30"/>
  <c r="B3" i="30"/>
  <c r="B7" i="30"/>
  <c r="B70" i="30"/>
  <c r="B17" i="30"/>
  <c r="B82" i="30"/>
  <c r="B49" i="30"/>
  <c r="B43" i="30"/>
  <c r="B72" i="30"/>
  <c r="B66" i="30"/>
  <c r="B71" i="30"/>
  <c r="B76" i="30"/>
  <c r="B11" i="30"/>
  <c r="B45" i="30"/>
  <c r="B10" i="30"/>
  <c r="B63" i="30"/>
  <c r="B69" i="30"/>
  <c r="B59" i="30"/>
  <c r="B81" i="30"/>
  <c r="B31" i="30"/>
  <c r="B14" i="30"/>
  <c r="B85" i="30"/>
  <c r="B79" i="30"/>
  <c r="B33" i="30"/>
  <c r="B77" i="30"/>
  <c r="B54" i="30"/>
  <c r="B35" i="30"/>
  <c r="H8" i="32" l="1"/>
  <c r="I8" i="32" s="1"/>
  <c r="H5" i="32"/>
  <c r="I5" i="32" s="1"/>
  <c r="E3" i="36"/>
  <c r="F20" i="30"/>
  <c r="K8" i="32"/>
  <c r="D7" i="36"/>
  <c r="K15" i="30"/>
  <c r="E19" i="36"/>
  <c r="F46" i="30"/>
  <c r="F34" i="30"/>
  <c r="D17" i="36"/>
  <c r="K25" i="32"/>
  <c r="K25" i="30"/>
  <c r="D35" i="30"/>
  <c r="D3" i="32"/>
  <c r="K28" i="30"/>
  <c r="L75" i="30"/>
  <c r="D12" i="30"/>
  <c r="D78" i="30"/>
  <c r="K61" i="30"/>
  <c r="K55" i="30"/>
  <c r="E17" i="30"/>
  <c r="K12" i="30"/>
  <c r="K23" i="30"/>
  <c r="F45" i="30"/>
  <c r="K15" i="36"/>
  <c r="L52" i="30"/>
  <c r="E83" i="30"/>
  <c r="C4" i="32"/>
  <c r="E7" i="36"/>
  <c r="F78" i="30"/>
  <c r="L37" i="30"/>
  <c r="E61" i="30"/>
  <c r="K58" i="30"/>
  <c r="C22" i="32"/>
  <c r="L47" i="30"/>
  <c r="F60" i="30"/>
  <c r="L19" i="36"/>
  <c r="F16" i="30"/>
  <c r="E49" i="30"/>
  <c r="D32" i="30"/>
  <c r="D34" i="32"/>
  <c r="K14" i="36"/>
  <c r="L31" i="30"/>
  <c r="D70" i="30"/>
  <c r="D17" i="30"/>
  <c r="E39" i="30"/>
  <c r="L85" i="30"/>
  <c r="F73" i="30"/>
  <c r="K71" i="30"/>
  <c r="D28" i="30"/>
  <c r="E6" i="30"/>
  <c r="K78" i="30"/>
  <c r="E74" i="30"/>
  <c r="K7" i="30"/>
  <c r="K70" i="30"/>
  <c r="F62" i="30"/>
  <c r="F69" i="30"/>
  <c r="L67" i="30"/>
  <c r="D19" i="36"/>
  <c r="E36" i="30"/>
  <c r="L84" i="30"/>
  <c r="L18" i="36"/>
  <c r="L48" i="30"/>
  <c r="D6" i="32"/>
  <c r="L77" i="30"/>
  <c r="K20" i="30"/>
  <c r="D66" i="30"/>
  <c r="E32" i="30"/>
  <c r="D22" i="32"/>
  <c r="K4" i="32"/>
  <c r="C13" i="32"/>
  <c r="K18" i="36"/>
  <c r="K3" i="32"/>
  <c r="E27" i="30"/>
  <c r="K57" i="30"/>
  <c r="E11" i="30"/>
  <c r="E17" i="36"/>
  <c r="F13" i="30"/>
  <c r="K8" i="36"/>
  <c r="L76" i="30"/>
  <c r="F22" i="30"/>
  <c r="F8" i="30"/>
  <c r="E53" i="30"/>
  <c r="E20" i="30"/>
  <c r="E66" i="30"/>
  <c r="K86" i="30"/>
  <c r="L70" i="30"/>
  <c r="K50" i="30"/>
  <c r="L23" i="30"/>
  <c r="K36" i="30"/>
  <c r="K54" i="30"/>
  <c r="D62" i="30"/>
  <c r="K63" i="30"/>
  <c r="F83" i="30"/>
  <c r="D61" i="30"/>
  <c r="L24" i="30"/>
  <c r="E24" i="30"/>
  <c r="E31" i="30"/>
  <c r="K14" i="32"/>
  <c r="J5" i="32"/>
  <c r="E69" i="30"/>
  <c r="F41" i="30"/>
  <c r="E70" i="30"/>
  <c r="L26" i="30"/>
  <c r="E85" i="30"/>
  <c r="K3" i="30"/>
  <c r="K32" i="30"/>
  <c r="K82" i="30"/>
  <c r="D51" i="30"/>
  <c r="L14" i="36"/>
  <c r="C12" i="32"/>
  <c r="D53" i="30"/>
  <c r="K47" i="30"/>
  <c r="L18" i="30"/>
  <c r="F31" i="30"/>
  <c r="L8" i="30"/>
  <c r="L36" i="30"/>
  <c r="E44" i="30"/>
  <c r="E58" i="30"/>
  <c r="F36" i="30"/>
  <c r="E56" i="30"/>
  <c r="D16" i="36"/>
  <c r="L13" i="30"/>
  <c r="E81" i="30"/>
  <c r="E40" i="30"/>
  <c r="L69" i="30"/>
  <c r="E5" i="30"/>
  <c r="K76" i="30"/>
  <c r="K19" i="32"/>
  <c r="D3" i="30"/>
  <c r="L11" i="36"/>
  <c r="K67" i="30"/>
  <c r="D14" i="30"/>
  <c r="D48" i="30"/>
  <c r="E11" i="36"/>
  <c r="L62" i="30"/>
  <c r="D58" i="30"/>
  <c r="L11" i="30"/>
  <c r="E42" i="30"/>
  <c r="K51" i="30"/>
  <c r="L38" i="30"/>
  <c r="D76" i="30"/>
  <c r="F4" i="30"/>
  <c r="D40" i="30"/>
  <c r="K31" i="30"/>
  <c r="K56" i="30"/>
  <c r="K5" i="32"/>
  <c r="D64" i="30"/>
  <c r="D16" i="30"/>
  <c r="D37" i="30"/>
  <c r="F10" i="30"/>
  <c r="E3" i="30"/>
  <c r="E15" i="30"/>
  <c r="K83" i="30"/>
  <c r="L56" i="30"/>
  <c r="L8" i="36"/>
  <c r="D24" i="36"/>
  <c r="F26" i="30"/>
  <c r="D28" i="32"/>
  <c r="D5" i="32"/>
  <c r="K25" i="36"/>
  <c r="D47" i="30"/>
  <c r="F17" i="30"/>
  <c r="L64" i="30"/>
  <c r="L25" i="36"/>
  <c r="K42" i="30"/>
  <c r="L39" i="30"/>
  <c r="E52" i="30"/>
  <c r="L86" i="30"/>
  <c r="D25" i="36"/>
  <c r="K7" i="32"/>
  <c r="F50" i="30"/>
  <c r="F82" i="30"/>
  <c r="D56" i="30"/>
  <c r="F18" i="30"/>
  <c r="K8" i="30"/>
  <c r="J28" i="32"/>
  <c r="K28" i="32"/>
  <c r="D30" i="32"/>
  <c r="E78" i="30"/>
  <c r="D23" i="36"/>
  <c r="F74" i="30"/>
  <c r="K7" i="36"/>
  <c r="K26" i="30"/>
  <c r="F12" i="30"/>
  <c r="D15" i="36"/>
  <c r="D34" i="30"/>
  <c r="F39" i="30"/>
  <c r="L21" i="30"/>
  <c r="C34" i="32"/>
  <c r="C25" i="32"/>
  <c r="F84" i="30"/>
  <c r="D77" i="30"/>
  <c r="D16" i="32"/>
  <c r="F68" i="30"/>
  <c r="L71" i="30"/>
  <c r="K12" i="32"/>
  <c r="E59" i="30"/>
  <c r="F11" i="30"/>
  <c r="D13" i="30"/>
  <c r="D12" i="32"/>
  <c r="E30" i="30"/>
  <c r="C15" i="32"/>
  <c r="F7" i="30"/>
  <c r="J14" i="32"/>
  <c r="D75" i="30"/>
  <c r="L61" i="30"/>
  <c r="E18" i="30"/>
  <c r="F55" i="30"/>
  <c r="F32" i="30"/>
  <c r="F79" i="30"/>
  <c r="E25" i="36"/>
  <c r="K66" i="30"/>
  <c r="E13" i="30"/>
  <c r="K75" i="30"/>
  <c r="E75" i="30"/>
  <c r="E63" i="30"/>
  <c r="D20" i="30"/>
  <c r="D22" i="36"/>
  <c r="K14" i="30"/>
  <c r="E60" i="30"/>
  <c r="F64" i="30"/>
  <c r="D82" i="30"/>
  <c r="L7" i="30"/>
  <c r="L9" i="30"/>
  <c r="L57" i="30"/>
  <c r="K49" i="30"/>
  <c r="L78" i="30"/>
  <c r="K16" i="30"/>
  <c r="D19" i="30"/>
  <c r="K77" i="30"/>
  <c r="J15" i="32"/>
  <c r="D15" i="30"/>
  <c r="J31" i="32"/>
  <c r="E28" i="30"/>
  <c r="K39" i="30"/>
  <c r="L28" i="30"/>
  <c r="K74" i="30"/>
  <c r="D45" i="30"/>
  <c r="K10" i="30"/>
  <c r="L43" i="30"/>
  <c r="L16" i="30"/>
  <c r="F72" i="30"/>
  <c r="K5" i="30"/>
  <c r="L79" i="30"/>
  <c r="L17" i="36"/>
  <c r="K35" i="30"/>
  <c r="E71" i="30"/>
  <c r="D27" i="30"/>
  <c r="L49" i="30"/>
  <c r="J13" i="32"/>
  <c r="E79" i="30"/>
  <c r="F52" i="30"/>
  <c r="K19" i="36"/>
  <c r="E24" i="36"/>
  <c r="E22" i="30"/>
  <c r="K31" i="32"/>
  <c r="K4" i="36"/>
  <c r="K65" i="30"/>
  <c r="F49" i="30"/>
  <c r="F25" i="30"/>
  <c r="E4" i="30"/>
  <c r="L4" i="30"/>
  <c r="E51" i="30"/>
  <c r="D59" i="30"/>
  <c r="L14" i="30"/>
  <c r="K18" i="30"/>
  <c r="E14" i="36"/>
  <c r="K81" i="30"/>
  <c r="D81" i="30"/>
  <c r="L24" i="36"/>
  <c r="D15" i="32"/>
  <c r="L33" i="30"/>
  <c r="D27" i="32"/>
  <c r="J9" i="32"/>
  <c r="F85" i="30"/>
  <c r="D10" i="30"/>
  <c r="D49" i="30"/>
  <c r="D6" i="30"/>
  <c r="K4" i="30"/>
  <c r="D52" i="30"/>
  <c r="F6" i="30"/>
  <c r="C3" i="32"/>
  <c r="F76" i="30"/>
  <c r="D9" i="32"/>
  <c r="D83" i="30"/>
  <c r="L10" i="30"/>
  <c r="F58" i="30"/>
  <c r="K29" i="32"/>
  <c r="D31" i="32"/>
  <c r="D24" i="30"/>
  <c r="D33" i="32"/>
  <c r="D36" i="30"/>
  <c r="L42" i="30"/>
  <c r="K37" i="30"/>
  <c r="D9" i="30"/>
  <c r="F86" i="30"/>
  <c r="D22" i="30"/>
  <c r="C31" i="32"/>
  <c r="E37" i="30"/>
  <c r="F51" i="30"/>
  <c r="K27" i="32"/>
  <c r="K32" i="32"/>
  <c r="D7" i="32"/>
  <c r="F81" i="30"/>
  <c r="C27" i="32"/>
  <c r="D33" i="30"/>
  <c r="F43" i="30"/>
  <c r="D65" i="30"/>
  <c r="D21" i="30"/>
  <c r="F75" i="30"/>
  <c r="D86" i="30"/>
  <c r="L27" i="30"/>
  <c r="F9" i="30"/>
  <c r="C8" i="32"/>
  <c r="K30" i="30"/>
  <c r="K29" i="30"/>
  <c r="K40" i="30"/>
  <c r="K15" i="32"/>
  <c r="D31" i="30"/>
  <c r="D68" i="30"/>
  <c r="L3" i="30"/>
  <c r="K79" i="30"/>
  <c r="D26" i="30"/>
  <c r="K24" i="30"/>
  <c r="J19" i="32"/>
  <c r="F66" i="30"/>
  <c r="J12" i="32"/>
  <c r="L6" i="30"/>
  <c r="J22" i="32"/>
  <c r="F27" i="30"/>
  <c r="E16" i="36"/>
  <c r="D14" i="32"/>
  <c r="D74" i="30"/>
  <c r="L15" i="30"/>
  <c r="K34" i="32"/>
  <c r="D50" i="30"/>
  <c r="F77" i="30"/>
  <c r="E4" i="36"/>
  <c r="D30" i="30"/>
  <c r="E50" i="30"/>
  <c r="F71" i="30"/>
  <c r="E80" i="30"/>
  <c r="D25" i="32"/>
  <c r="J26" i="32"/>
  <c r="E57" i="30"/>
  <c r="D80" i="30"/>
  <c r="E55" i="30"/>
  <c r="C19" i="32"/>
  <c r="C29" i="32"/>
  <c r="L68" i="30"/>
  <c r="K19" i="30"/>
  <c r="K13" i="30"/>
  <c r="D63" i="30"/>
  <c r="D44" i="30"/>
  <c r="D13" i="32"/>
  <c r="L80" i="30"/>
  <c r="L16" i="36"/>
  <c r="L81" i="30"/>
  <c r="L30" i="30"/>
  <c r="K60" i="30"/>
  <c r="E54" i="30"/>
  <c r="E76" i="30"/>
  <c r="K68" i="30"/>
  <c r="F30" i="30"/>
  <c r="L19" i="30"/>
  <c r="F15" i="30"/>
  <c r="K43" i="30"/>
  <c r="K46" i="30"/>
  <c r="L23" i="36"/>
  <c r="D38" i="30"/>
  <c r="E46" i="30"/>
  <c r="E9" i="30"/>
  <c r="F67" i="30"/>
  <c r="K69" i="30"/>
  <c r="C33" i="32"/>
  <c r="K80" i="30"/>
  <c r="E33" i="30"/>
  <c r="K22" i="36"/>
  <c r="E64" i="30"/>
  <c r="J29" i="32"/>
  <c r="C14" i="32"/>
  <c r="K45" i="30"/>
  <c r="J30" i="32"/>
  <c r="L72" i="30"/>
  <c r="E7" i="30"/>
  <c r="F80" i="30"/>
  <c r="K11" i="36"/>
  <c r="K33" i="32"/>
  <c r="J6" i="32"/>
  <c r="F23" i="30"/>
  <c r="E23" i="36"/>
  <c r="E35" i="30"/>
  <c r="D55" i="30"/>
  <c r="D41" i="30"/>
  <c r="F29" i="30"/>
  <c r="K34" i="30"/>
  <c r="K48" i="30"/>
  <c r="L20" i="30"/>
  <c r="J27" i="32"/>
  <c r="L32" i="30"/>
  <c r="D72" i="30"/>
  <c r="L17" i="30"/>
  <c r="J8" i="32"/>
  <c r="E22" i="36"/>
  <c r="L65" i="30"/>
  <c r="F65" i="30"/>
  <c r="L46" i="30"/>
  <c r="D46" i="30"/>
  <c r="K21" i="30"/>
  <c r="K64" i="30"/>
  <c r="E73" i="30"/>
  <c r="K27" i="30"/>
  <c r="K3" i="36"/>
  <c r="L66" i="30"/>
  <c r="J3" i="32"/>
  <c r="C28" i="32"/>
  <c r="F48" i="30"/>
  <c r="K73" i="30"/>
  <c r="L7" i="36"/>
  <c r="D69" i="30"/>
  <c r="E16" i="30"/>
  <c r="D7" i="30"/>
  <c r="C26" i="32"/>
  <c r="K33" i="30"/>
  <c r="L5" i="30"/>
  <c r="D32" i="32"/>
  <c r="F38" i="30"/>
  <c r="L63" i="30"/>
  <c r="F42" i="30"/>
  <c r="D23" i="30"/>
  <c r="D8" i="32"/>
  <c r="E12" i="30"/>
  <c r="L15" i="36"/>
  <c r="K24" i="36"/>
  <c r="F40" i="30"/>
  <c r="L74" i="30"/>
  <c r="K41" i="30"/>
  <c r="C7" i="32"/>
  <c r="E82" i="30"/>
  <c r="F28" i="30"/>
  <c r="J16" i="32"/>
  <c r="L22" i="36"/>
  <c r="C30" i="32"/>
  <c r="D19" i="32"/>
  <c r="F61" i="30"/>
  <c r="E72" i="30"/>
  <c r="L35" i="30"/>
  <c r="D26" i="32"/>
  <c r="L40" i="30"/>
  <c r="L44" i="30"/>
  <c r="K23" i="36"/>
  <c r="E15" i="36"/>
  <c r="L4" i="36"/>
  <c r="F37" i="30"/>
  <c r="E45" i="30"/>
  <c r="E18" i="36"/>
  <c r="F44" i="30"/>
  <c r="E86" i="30"/>
  <c r="C9" i="32"/>
  <c r="E10" i="30"/>
  <c r="D67" i="30"/>
  <c r="F35" i="30"/>
  <c r="F14" i="30"/>
  <c r="F47" i="30"/>
  <c r="E21" i="30"/>
  <c r="E8" i="36"/>
  <c r="E77" i="30"/>
  <c r="D4" i="32"/>
  <c r="K84" i="30"/>
  <c r="K85" i="30"/>
  <c r="D73" i="30"/>
  <c r="D18" i="30"/>
  <c r="K30" i="32"/>
  <c r="L51" i="30"/>
  <c r="D5" i="30"/>
  <c r="K22" i="32"/>
  <c r="F3" i="30"/>
  <c r="E14" i="30"/>
  <c r="E25" i="30"/>
  <c r="J34" i="32"/>
  <c r="K44" i="30"/>
  <c r="D57" i="30"/>
  <c r="E26" i="30"/>
  <c r="F33" i="30"/>
  <c r="L58" i="30"/>
  <c r="D54" i="30"/>
  <c r="F21" i="30"/>
  <c r="K9" i="32"/>
  <c r="E65" i="30"/>
  <c r="K59" i="30"/>
  <c r="D29" i="32"/>
  <c r="K72" i="30"/>
  <c r="K6" i="32"/>
  <c r="L55" i="30"/>
  <c r="E29" i="30"/>
  <c r="E48" i="30"/>
  <c r="D3" i="36"/>
  <c r="K11" i="30"/>
  <c r="F53" i="30"/>
  <c r="L60" i="30"/>
  <c r="D14" i="36"/>
  <c r="L82" i="30"/>
  <c r="L53" i="30"/>
  <c r="E41" i="30"/>
  <c r="D42" i="30"/>
  <c r="C32" i="32"/>
  <c r="K6" i="30"/>
  <c r="E67" i="30"/>
  <c r="D79" i="30"/>
  <c r="D84" i="30"/>
  <c r="D43" i="30"/>
  <c r="K16" i="32"/>
  <c r="F56" i="30"/>
  <c r="L54" i="30"/>
  <c r="L41" i="30"/>
  <c r="L34" i="30"/>
  <c r="C6" i="32"/>
  <c r="E34" i="30"/>
  <c r="D11" i="36"/>
  <c r="J7" i="32"/>
  <c r="D29" i="30"/>
  <c r="L3" i="36"/>
  <c r="D4" i="30"/>
  <c r="D60" i="30"/>
  <c r="E68" i="30"/>
  <c r="E43" i="30"/>
  <c r="K17" i="36"/>
  <c r="D18" i="36"/>
  <c r="J32" i="32"/>
  <c r="L12" i="30"/>
  <c r="E23" i="30"/>
  <c r="E47" i="30"/>
  <c r="F24" i="30"/>
  <c r="E8" i="30"/>
  <c r="K17" i="30"/>
  <c r="E38" i="30"/>
  <c r="K13" i="32"/>
  <c r="D25" i="30"/>
  <c r="L50" i="30"/>
  <c r="L73" i="30"/>
  <c r="D8" i="30"/>
  <c r="D11" i="30"/>
  <c r="K38" i="30"/>
  <c r="F54" i="30"/>
  <c r="D85" i="30"/>
  <c r="E84" i="30"/>
  <c r="F19" i="30"/>
  <c r="L59" i="30"/>
  <c r="D8" i="36"/>
  <c r="L22" i="30"/>
  <c r="F63" i="30"/>
  <c r="K53" i="30"/>
  <c r="J33" i="32"/>
  <c r="D4" i="36"/>
  <c r="K26" i="32"/>
  <c r="K52" i="30"/>
  <c r="K62" i="30"/>
  <c r="K16" i="36"/>
  <c r="K9" i="30"/>
  <c r="L45" i="30"/>
  <c r="F70" i="30"/>
  <c r="F59" i="30"/>
  <c r="D71" i="30"/>
  <c r="E62" i="30"/>
  <c r="J4" i="32"/>
  <c r="F5" i="30"/>
  <c r="J25" i="32"/>
  <c r="K22" i="30"/>
  <c r="L29" i="30"/>
  <c r="C16" i="32"/>
  <c r="C5" i="32"/>
  <c r="L25" i="30"/>
  <c r="L83" i="30"/>
  <c r="E19" i="30"/>
  <c r="D39" i="30"/>
  <c r="F57" i="30"/>
  <c r="H57" i="30" l="1"/>
  <c r="G19" i="30"/>
  <c r="H5" i="30"/>
  <c r="G62" i="30"/>
  <c r="H59" i="30"/>
  <c r="H70" i="30"/>
  <c r="H63" i="30"/>
  <c r="H19" i="30"/>
  <c r="G84" i="30"/>
  <c r="H54" i="30"/>
  <c r="G38" i="30"/>
  <c r="G8" i="30"/>
  <c r="H24" i="30"/>
  <c r="G47" i="30"/>
  <c r="G23" i="30"/>
  <c r="G43" i="30"/>
  <c r="G68" i="30"/>
  <c r="G34" i="30"/>
  <c r="H56" i="30"/>
  <c r="G67" i="30"/>
  <c r="G41" i="30"/>
  <c r="H53" i="30"/>
  <c r="G48" i="30"/>
  <c r="G29" i="30"/>
  <c r="F29" i="32"/>
  <c r="G65" i="30"/>
  <c r="H21" i="30"/>
  <c r="H33" i="30"/>
  <c r="G26" i="30"/>
  <c r="G25" i="30"/>
  <c r="G14" i="30"/>
  <c r="H3" i="30"/>
  <c r="F4" i="32"/>
  <c r="G77" i="30"/>
  <c r="G8" i="36"/>
  <c r="G21" i="30"/>
  <c r="H47" i="30"/>
  <c r="H14" i="30"/>
  <c r="H35" i="30"/>
  <c r="G10" i="30"/>
  <c r="G86" i="30"/>
  <c r="H44" i="30"/>
  <c r="G18" i="36"/>
  <c r="G45" i="30"/>
  <c r="H37" i="30"/>
  <c r="G15" i="36"/>
  <c r="F26" i="32"/>
  <c r="G72" i="30"/>
  <c r="H61" i="30"/>
  <c r="F19" i="32"/>
  <c r="H28" i="30"/>
  <c r="G82" i="30"/>
  <c r="H40" i="30"/>
  <c r="G12" i="30"/>
  <c r="F8" i="32"/>
  <c r="H42" i="30"/>
  <c r="H38" i="30"/>
  <c r="F32" i="32"/>
  <c r="G16" i="30"/>
  <c r="H48" i="30"/>
  <c r="G73" i="30"/>
  <c r="H65" i="30"/>
  <c r="G22" i="36"/>
  <c r="H29" i="30"/>
  <c r="G35" i="30"/>
  <c r="G23" i="36"/>
  <c r="H23" i="30"/>
  <c r="H80" i="30"/>
  <c r="G7" i="30"/>
  <c r="G64" i="30"/>
  <c r="G33" i="30"/>
  <c r="H67" i="30"/>
  <c r="G9" i="30"/>
  <c r="G46" i="30"/>
  <c r="H15" i="30"/>
  <c r="H30" i="30"/>
  <c r="G76" i="30"/>
  <c r="G54" i="30"/>
  <c r="F13" i="32"/>
  <c r="G55" i="30"/>
  <c r="G57" i="30"/>
  <c r="F25" i="32"/>
  <c r="G80" i="30"/>
  <c r="H71" i="30"/>
  <c r="G50" i="30"/>
  <c r="G4" i="36"/>
  <c r="H77" i="30"/>
  <c r="F14" i="32"/>
  <c r="G16" i="36"/>
  <c r="H27" i="30"/>
  <c r="H66" i="30"/>
  <c r="H9" i="30"/>
  <c r="H75" i="30"/>
  <c r="H43" i="30"/>
  <c r="H81" i="30"/>
  <c r="F7" i="32"/>
  <c r="H51" i="30"/>
  <c r="G37" i="30"/>
  <c r="H86" i="30"/>
  <c r="F33" i="32"/>
  <c r="F31" i="32"/>
  <c r="H58" i="30"/>
  <c r="F9" i="32"/>
  <c r="H76" i="30"/>
  <c r="H6" i="30"/>
  <c r="H85" i="30"/>
  <c r="F27" i="32"/>
  <c r="F15" i="32"/>
  <c r="G14" i="36"/>
  <c r="G51" i="30"/>
  <c r="G4" i="30"/>
  <c r="H25" i="30"/>
  <c r="H49" i="30"/>
  <c r="G22" i="30"/>
  <c r="G24" i="36"/>
  <c r="H52" i="30"/>
  <c r="G79" i="30"/>
  <c r="G71" i="30"/>
  <c r="H72" i="30"/>
  <c r="G28" i="30"/>
  <c r="H64" i="30"/>
  <c r="G60" i="30"/>
  <c r="G63" i="30"/>
  <c r="G75" i="30"/>
  <c r="G13" i="30"/>
  <c r="G25" i="36"/>
  <c r="H79" i="30"/>
  <c r="H32" i="30"/>
  <c r="H55" i="30"/>
  <c r="G18" i="30"/>
  <c r="H7" i="30"/>
  <c r="G30" i="30"/>
  <c r="F12" i="32"/>
  <c r="H11" i="30"/>
  <c r="G59" i="30"/>
  <c r="H68" i="30"/>
  <c r="F16" i="32"/>
  <c r="H84" i="30"/>
  <c r="H39" i="30"/>
  <c r="H12" i="30"/>
  <c r="H74" i="30"/>
  <c r="G78" i="30"/>
  <c r="F30" i="32"/>
  <c r="H18" i="30"/>
  <c r="H82" i="30"/>
  <c r="H50" i="30"/>
  <c r="G52" i="30"/>
  <c r="H17" i="30"/>
  <c r="F5" i="32"/>
  <c r="F28" i="32"/>
  <c r="H26" i="30"/>
  <c r="G15" i="30"/>
  <c r="G3" i="30"/>
  <c r="H10" i="30"/>
  <c r="H4" i="30"/>
  <c r="G42" i="30"/>
  <c r="G11" i="36"/>
  <c r="G5" i="30"/>
  <c r="G40" i="30"/>
  <c r="G81" i="30"/>
  <c r="G56" i="30"/>
  <c r="H36" i="30"/>
  <c r="G58" i="30"/>
  <c r="G44" i="30"/>
  <c r="H31" i="30"/>
  <c r="G85" i="30"/>
  <c r="G70" i="30"/>
  <c r="H41" i="30"/>
  <c r="G69" i="30"/>
  <c r="G31" i="30"/>
  <c r="G24" i="30"/>
  <c r="H83" i="30"/>
  <c r="G66" i="30"/>
  <c r="G20" i="30"/>
  <c r="G53" i="30"/>
  <c r="H8" i="30"/>
  <c r="H22" i="30"/>
  <c r="H13" i="30"/>
  <c r="G17" i="36"/>
  <c r="G11" i="30"/>
  <c r="G27" i="30"/>
  <c r="F22" i="32"/>
  <c r="G32" i="30"/>
  <c r="F6" i="32"/>
  <c r="G36" i="30"/>
  <c r="H69" i="30"/>
  <c r="H62" i="30"/>
  <c r="G74" i="30"/>
  <c r="G6" i="30"/>
  <c r="H73" i="30"/>
  <c r="G39" i="30"/>
  <c r="F34" i="32"/>
  <c r="G49" i="30"/>
  <c r="H16" i="30"/>
  <c r="H60" i="30"/>
  <c r="G61" i="30"/>
  <c r="H78" i="30"/>
  <c r="G7" i="36"/>
  <c r="G83" i="30"/>
  <c r="H45" i="30"/>
  <c r="G17" i="30"/>
  <c r="F3" i="32"/>
  <c r="H34" i="30"/>
  <c r="H46" i="30"/>
  <c r="G19" i="36"/>
  <c r="H20" i="30"/>
  <c r="G3" i="36"/>
</calcChain>
</file>

<file path=xl/sharedStrings.xml><?xml version="1.0" encoding="utf-8"?>
<sst xmlns="http://schemas.openxmlformats.org/spreadsheetml/2006/main" count="691" uniqueCount="593">
  <si>
    <t>PriceGroup</t>
  </si>
  <si>
    <t>412152</t>
  </si>
  <si>
    <t>201003</t>
  </si>
  <si>
    <t>201004</t>
  </si>
  <si>
    <t>201005</t>
  </si>
  <si>
    <t>201007</t>
  </si>
  <si>
    <t>412153</t>
  </si>
  <si>
    <t>202002</t>
  </si>
  <si>
    <t>201046</t>
  </si>
  <si>
    <t>202001</t>
  </si>
  <si>
    <t>201029</t>
  </si>
  <si>
    <t>201033</t>
  </si>
  <si>
    <t>202003</t>
  </si>
  <si>
    <t>202004</t>
  </si>
  <si>
    <t>201048</t>
  </si>
  <si>
    <t>412124</t>
  </si>
  <si>
    <t>412126</t>
  </si>
  <si>
    <t>203004</t>
  </si>
  <si>
    <t>203005</t>
  </si>
  <si>
    <t>412113</t>
  </si>
  <si>
    <t>412115</t>
  </si>
  <si>
    <t>201026</t>
  </si>
  <si>
    <t>201027</t>
  </si>
  <si>
    <t>204012</t>
  </si>
  <si>
    <t>412127</t>
  </si>
  <si>
    <t>412135</t>
  </si>
  <si>
    <t>201021</t>
  </si>
  <si>
    <t>412138</t>
  </si>
  <si>
    <t>412140</t>
  </si>
  <si>
    <t>201037</t>
  </si>
  <si>
    <t>412143</t>
  </si>
  <si>
    <t>201010</t>
  </si>
  <si>
    <t>431020</t>
  </si>
  <si>
    <t>431022</t>
  </si>
  <si>
    <t>432046</t>
  </si>
  <si>
    <t>Mix Motor</t>
  </si>
  <si>
    <t>412142</t>
  </si>
  <si>
    <t>412141</t>
  </si>
  <si>
    <t>412139</t>
  </si>
  <si>
    <t>412137</t>
  </si>
  <si>
    <t>412136</t>
  </si>
  <si>
    <t>412134</t>
  </si>
  <si>
    <t>412133</t>
  </si>
  <si>
    <t>412131</t>
  </si>
  <si>
    <t>412130</t>
  </si>
  <si>
    <t>412129</t>
  </si>
  <si>
    <t>432078</t>
  </si>
  <si>
    <t>110V Power Cable</t>
  </si>
  <si>
    <t>432265</t>
  </si>
  <si>
    <t>Mixer Rod</t>
  </si>
  <si>
    <t>432112</t>
  </si>
  <si>
    <t>Pump</t>
  </si>
  <si>
    <t>432190</t>
  </si>
  <si>
    <t>Bottle, Wash</t>
  </si>
  <si>
    <t>432226</t>
  </si>
  <si>
    <t>12V Power Cable</t>
  </si>
  <si>
    <t>432290</t>
  </si>
  <si>
    <t>Tip, NO3 Sensor</t>
  </si>
  <si>
    <t>412128</t>
  </si>
  <si>
    <t>412117</t>
  </si>
  <si>
    <t>412116</t>
  </si>
  <si>
    <t>418015</t>
  </si>
  <si>
    <t>201022</t>
  </si>
  <si>
    <t>201023</t>
  </si>
  <si>
    <t>201028</t>
  </si>
  <si>
    <t>201032</t>
  </si>
  <si>
    <t>201034</t>
  </si>
  <si>
    <t>201035</t>
  </si>
  <si>
    <t>201036</t>
  </si>
  <si>
    <t>201038</t>
  </si>
  <si>
    <t>201039</t>
  </si>
  <si>
    <t>201041</t>
  </si>
  <si>
    <t>418020</t>
  </si>
  <si>
    <t>418030</t>
  </si>
  <si>
    <t>418050</t>
  </si>
  <si>
    <t>207013</t>
  </si>
  <si>
    <t>416001</t>
  </si>
  <si>
    <t>201018</t>
  </si>
  <si>
    <t>201044</t>
  </si>
  <si>
    <t>201045</t>
  </si>
  <si>
    <t>201053</t>
  </si>
  <si>
    <t>203002</t>
  </si>
  <si>
    <t>203003</t>
  </si>
  <si>
    <t>207011</t>
  </si>
  <si>
    <t>207012</t>
  </si>
  <si>
    <t>417002</t>
  </si>
  <si>
    <t>207021</t>
  </si>
  <si>
    <t>417014</t>
  </si>
  <si>
    <t>207014</t>
  </si>
  <si>
    <t>207015</t>
  </si>
  <si>
    <t>417010</t>
  </si>
  <si>
    <t>432291</t>
  </si>
  <si>
    <t>Carrying Case</t>
  </si>
  <si>
    <t>432176</t>
  </si>
  <si>
    <t>Soil Scoop</t>
  </si>
  <si>
    <t>207017</t>
  </si>
  <si>
    <t>207018</t>
  </si>
  <si>
    <t>415000</t>
  </si>
  <si>
    <t>204008</t>
  </si>
  <si>
    <t>204010</t>
  </si>
  <si>
    <t>204013</t>
  </si>
  <si>
    <t>204014</t>
  </si>
  <si>
    <t>204015</t>
  </si>
  <si>
    <t>204017</t>
  </si>
  <si>
    <t>207019</t>
  </si>
  <si>
    <t>412312</t>
  </si>
  <si>
    <t>416000</t>
  </si>
  <si>
    <t>Riser Mount Assembly</t>
  </si>
  <si>
    <t>412313</t>
  </si>
  <si>
    <t>415001</t>
  </si>
  <si>
    <t>415002</t>
  </si>
  <si>
    <t>415003</t>
  </si>
  <si>
    <t>412315</t>
  </si>
  <si>
    <t>207001</t>
  </si>
  <si>
    <t>413000</t>
  </si>
  <si>
    <t>413003</t>
  </si>
  <si>
    <t>413100</t>
  </si>
  <si>
    <t>207004</t>
  </si>
  <si>
    <t>207002</t>
  </si>
  <si>
    <t>413124</t>
  </si>
  <si>
    <t>Drag Hose - 24 inch</t>
  </si>
  <si>
    <t>207010</t>
  </si>
  <si>
    <t>413130</t>
  </si>
  <si>
    <t>Drag Hose - 30 inch</t>
  </si>
  <si>
    <t>413136</t>
  </si>
  <si>
    <t>Drag Hose - 36 inch</t>
  </si>
  <si>
    <t>413148</t>
  </si>
  <si>
    <t>417003</t>
  </si>
  <si>
    <t>415010</t>
  </si>
  <si>
    <t>413008</t>
  </si>
  <si>
    <t>413101</t>
  </si>
  <si>
    <t>416066</t>
  </si>
  <si>
    <t>Riser Hose Assembly - 66 Inch</t>
  </si>
  <si>
    <t>416078</t>
  </si>
  <si>
    <t>Riser Hose Assembly - 78 Inch</t>
  </si>
  <si>
    <t>413009</t>
  </si>
  <si>
    <t>416090</t>
  </si>
  <si>
    <t>Riser Hose Assembly - 90 Inch</t>
  </si>
  <si>
    <t>Retail Price</t>
  </si>
  <si>
    <t>Qty</t>
  </si>
  <si>
    <t>Ext</t>
  </si>
  <si>
    <t>Boom Assembly</t>
  </si>
  <si>
    <t>Variable Rate Nozzle - TDVRHB015</t>
  </si>
  <si>
    <t>Variable Rate Nozzle - TDVRHB02</t>
  </si>
  <si>
    <t>Variable Rate Nozzle - TDVRHB03</t>
  </si>
  <si>
    <t>STEP 1:</t>
  </si>
  <si>
    <t>STEP 2:</t>
  </si>
  <si>
    <t>STEP 3:</t>
  </si>
  <si>
    <t>413010</t>
  </si>
  <si>
    <t>360 Y-DROP Base Unit - High Visibility (Orange)</t>
  </si>
  <si>
    <t>413011</t>
  </si>
  <si>
    <t>413012</t>
  </si>
  <si>
    <t>416055</t>
  </si>
  <si>
    <t>416043</t>
  </si>
  <si>
    <t>420000</t>
  </si>
  <si>
    <t>416067</t>
  </si>
  <si>
    <t>416079</t>
  </si>
  <si>
    <t>416091</t>
  </si>
  <si>
    <t>207026</t>
  </si>
  <si>
    <t>360 Y-DROP Base Unit - Conventional (Black)</t>
  </si>
  <si>
    <t>Drag Hose - 44 inch</t>
  </si>
  <si>
    <t>420100</t>
  </si>
  <si>
    <t>432322</t>
  </si>
  <si>
    <t>416005</t>
  </si>
  <si>
    <t>431031</t>
  </si>
  <si>
    <t>431032</t>
  </si>
  <si>
    <t>360 UNDERCOVER Base Unit As.</t>
  </si>
  <si>
    <t>360 UNDERCOVER Hose As. - 78 inch</t>
  </si>
  <si>
    <t>Sample Cups (Pack of 100)</t>
  </si>
  <si>
    <t>COMMHARDWA</t>
  </si>
  <si>
    <t>Adapter - Case AIM 40203</t>
  </si>
  <si>
    <t>Included with purchase:</t>
  </si>
  <si>
    <t>416099</t>
  </si>
  <si>
    <t>Riser Hose Assembly - 102 Inch</t>
  </si>
  <si>
    <r>
      <t>Step 1 - 360 COMMANDER</t>
    </r>
    <r>
      <rPr>
        <b/>
        <sz val="14"/>
        <color theme="1"/>
        <rFont val="Calibri"/>
        <family val="2"/>
      </rPr>
      <t>™ Acres</t>
    </r>
  </si>
  <si>
    <r>
      <t>Step 2 - 360 COMMANDER</t>
    </r>
    <r>
      <rPr>
        <b/>
        <sz val="14"/>
        <color theme="1"/>
        <rFont val="Calibri"/>
        <family val="2"/>
      </rPr>
      <t>™ Hardware</t>
    </r>
  </si>
  <si>
    <t>SMP Replacement Parts</t>
  </si>
  <si>
    <t>SC</t>
  </si>
  <si>
    <t>Markup</t>
  </si>
  <si>
    <t>Boom Assembly Replacement Parts</t>
  </si>
  <si>
    <t>Riser Mount Assembly Replacement Parts</t>
  </si>
  <si>
    <t>Riser Tube Assembly Replacement Parts</t>
  </si>
  <si>
    <t>Drag Hose Replacement Parts</t>
  </si>
  <si>
    <t>360 Y-DROP Base Unit Replacement Parts</t>
  </si>
  <si>
    <t>432324</t>
  </si>
  <si>
    <t>Power Cord, Australia</t>
  </si>
  <si>
    <t>Cur Cost</t>
  </si>
  <si>
    <t>Variance</t>
  </si>
  <si>
    <t>List Price</t>
  </si>
  <si>
    <t>Laundered
Price</t>
  </si>
  <si>
    <t>Suggested
Price</t>
  </si>
  <si>
    <t>Weight</t>
  </si>
  <si>
    <t>416110</t>
  </si>
  <si>
    <t>Riser Hose Assembly - 114 Inch</t>
  </si>
  <si>
    <t>412321</t>
  </si>
  <si>
    <t>412322</t>
  </si>
  <si>
    <t>417039</t>
  </si>
  <si>
    <t>450100</t>
  </si>
  <si>
    <t>450110</t>
  </si>
  <si>
    <t>450300</t>
  </si>
  <si>
    <t>450310</t>
  </si>
  <si>
    <t>431035</t>
  </si>
  <si>
    <t>NO3-N Tip Test Kit</t>
  </si>
  <si>
    <t>451000</t>
  </si>
  <si>
    <r>
      <t>Step 1 - 360 CHAINROLL</t>
    </r>
    <r>
      <rPr>
        <b/>
        <sz val="14"/>
        <color theme="1"/>
        <rFont val="Calibri"/>
        <family val="2"/>
      </rPr>
      <t>™ Kits</t>
    </r>
  </si>
  <si>
    <r>
      <t>Step 2 - 360 CHAINROLL</t>
    </r>
    <r>
      <rPr>
        <b/>
        <sz val="14"/>
        <color theme="1"/>
        <rFont val="Calibri"/>
        <family val="2"/>
      </rPr>
      <t>™</t>
    </r>
    <r>
      <rPr>
        <b/>
        <sz val="14"/>
        <color theme="1"/>
        <rFont val="Calibri"/>
        <family val="2"/>
        <scheme val="minor"/>
      </rPr>
      <t xml:space="preserve"> Accessories</t>
    </r>
  </si>
  <si>
    <t>451031</t>
  </si>
  <si>
    <t>431037</t>
  </si>
  <si>
    <t>432335</t>
  </si>
  <si>
    <t>431038</t>
  </si>
  <si>
    <t>432340</t>
  </si>
  <si>
    <t>451032</t>
  </si>
  <si>
    <t>451033</t>
  </si>
  <si>
    <t>451034</t>
  </si>
  <si>
    <t>451100</t>
  </si>
  <si>
    <t>207031</t>
  </si>
  <si>
    <t>207030</t>
  </si>
  <si>
    <t>451300</t>
  </si>
  <si>
    <t>207032</t>
  </si>
  <si>
    <t>207033</t>
  </si>
  <si>
    <r>
      <t>Step 3 - 360 CHAINROLL</t>
    </r>
    <r>
      <rPr>
        <b/>
        <sz val="14"/>
        <color theme="1"/>
        <rFont val="Calibri"/>
        <family val="2"/>
      </rPr>
      <t xml:space="preserve">™ Puller Complete Kit </t>
    </r>
    <r>
      <rPr>
        <b/>
        <sz val="11"/>
        <color theme="1"/>
        <rFont val="Calibri"/>
        <family val="2"/>
      </rPr>
      <t>(Dealer Install Tool)</t>
    </r>
  </si>
  <si>
    <r>
      <t>360 CHAINROLL</t>
    </r>
    <r>
      <rPr>
        <b/>
        <sz val="14"/>
        <color theme="1"/>
        <rFont val="Calibri"/>
        <family val="2"/>
      </rPr>
      <t>™ Replacement Parts</t>
    </r>
  </si>
  <si>
    <t>*</t>
  </si>
  <si>
    <t>Not for resale. Dealer discount does not apply to this item.</t>
  </si>
  <si>
    <t>360 SOILSCAN with Case (Includes Nitrate Sensor)</t>
  </si>
  <si>
    <t>Long-Term Storage Bottle, 1 Sensor</t>
  </si>
  <si>
    <t>Calibration Bottle, 1 Sensor</t>
  </si>
  <si>
    <t>Calibration Bottle, 2 Sensors</t>
  </si>
  <si>
    <t>pH Sensor Kit (Sensor, Solution, 2 Sensor Bottle)</t>
  </si>
  <si>
    <r>
      <t>Order 360 CHAINROLL</t>
    </r>
    <r>
      <rPr>
        <b/>
        <sz val="14"/>
        <color theme="1"/>
        <rFont val="Calibri"/>
        <family val="2"/>
      </rPr>
      <t>™</t>
    </r>
  </si>
  <si>
    <t>Quantity: 1 kit per head row.</t>
  </si>
  <si>
    <t>Antiseize and thread locker included on a per order basis</t>
  </si>
  <si>
    <r>
      <t>360 CHAINROLL</t>
    </r>
    <r>
      <rPr>
        <b/>
        <sz val="14"/>
        <color theme="1"/>
        <rFont val="Calibri"/>
        <family val="2"/>
      </rPr>
      <t>™ Puller Replacement Parts</t>
    </r>
  </si>
  <si>
    <t>OTHER:</t>
  </si>
  <si>
    <t>Additional accessories are available.</t>
  </si>
  <si>
    <t>1 pair of left and right rolls plus necessary hardware per kit</t>
  </si>
  <si>
    <r>
      <t xml:space="preserve">Order the </t>
    </r>
    <r>
      <rPr>
        <b/>
        <sz val="11"/>
        <color theme="1"/>
        <rFont val="Calibri"/>
        <family val="2"/>
        <scheme val="minor"/>
      </rPr>
      <t>360 CHAINROLL Kits</t>
    </r>
    <r>
      <rPr>
        <sz val="11"/>
        <color theme="1"/>
        <rFont val="Calibri"/>
        <family val="2"/>
        <scheme val="minor"/>
      </rPr>
      <t xml:space="preserve"> for your 600 series or 40/90 series head.</t>
    </r>
  </si>
  <si>
    <t>PG 22</t>
  </si>
  <si>
    <r>
      <t xml:space="preserve">The </t>
    </r>
    <r>
      <rPr>
        <b/>
        <sz val="11"/>
        <color theme="1"/>
        <rFont val="Calibri"/>
        <family val="2"/>
        <scheme val="minor"/>
      </rPr>
      <t>360 CHAINROLL Puller Kit</t>
    </r>
    <r>
      <rPr>
        <sz val="11"/>
        <color theme="1"/>
        <rFont val="Calibri"/>
        <family val="2"/>
        <scheme val="minor"/>
      </rPr>
      <t xml:space="preserve"> is available as a dealer install tool.</t>
    </r>
  </si>
  <si>
    <r>
      <t xml:space="preserve">Replacement parts for both the </t>
    </r>
    <r>
      <rPr>
        <b/>
        <sz val="11"/>
        <color theme="1"/>
        <rFont val="Calibri"/>
        <family val="2"/>
        <scheme val="minor"/>
      </rPr>
      <t>360 CHAINROLL</t>
    </r>
    <r>
      <rPr>
        <sz val="11"/>
        <color theme="1"/>
        <rFont val="Calibri"/>
        <family val="2"/>
        <scheme val="minor"/>
      </rPr>
      <t xml:space="preserve"> and the </t>
    </r>
    <r>
      <rPr>
        <b/>
        <sz val="11"/>
        <color theme="1"/>
        <rFont val="Calibri"/>
        <family val="2"/>
        <scheme val="minor"/>
      </rPr>
      <t xml:space="preserve">360 CHAINROLL Puller </t>
    </r>
    <r>
      <rPr>
        <sz val="11"/>
        <color theme="1"/>
        <rFont val="Calibri"/>
        <family val="2"/>
        <scheme val="minor"/>
      </rPr>
      <t>are available.</t>
    </r>
  </si>
  <si>
    <t>Variable Rate Nozzle - TDVRHB05</t>
  </si>
  <si>
    <t>207037</t>
  </si>
  <si>
    <t>5/16" Washer - Extra thick - SS</t>
  </si>
  <si>
    <t>201071</t>
  </si>
  <si>
    <t>5/16" Flange Nut - Grade 8, Coated</t>
  </si>
  <si>
    <t>201059</t>
  </si>
  <si>
    <t>3/8" Square U Bolt - 2.63 ID, 3.6 Tall, 2.03 Threaded - Grade 8, Coated</t>
  </si>
  <si>
    <t>201060</t>
  </si>
  <si>
    <t>3/8" Diamond U Bolt - 1.50", 2.12 ID, 2.84" Tall, 2.09 Threaded - Grade 8, Coated</t>
  </si>
  <si>
    <t>201061</t>
  </si>
  <si>
    <t>3/8" Square U Bolt - 3.18 ID, 4.14 Tall, 2.07 Threaded - Grade 8, Coated</t>
  </si>
  <si>
    <t>201062</t>
  </si>
  <si>
    <t>3/8" Square U Bolt - 1.50" ID, 3.06" Tall, 2.07 Threaded - Grade 8, Coated</t>
  </si>
  <si>
    <t>201063</t>
  </si>
  <si>
    <t>3/8" Square U Bolt - 3.43" ID, 4.14" Tall, 2.07 Threaded - Grade 8, Coated</t>
  </si>
  <si>
    <t>201064</t>
  </si>
  <si>
    <t>3/8" Square U Bolt - 2.00 ID, 3.1 Tall, 2.03 Threaded - Grade 8, Coated</t>
  </si>
  <si>
    <t>201065</t>
  </si>
  <si>
    <t>3/8" Diamond Bolt - 5.782", 8.135" ID, 6.85" Tall, 5.0 Threaded - Grade 8, Coated</t>
  </si>
  <si>
    <t>201066</t>
  </si>
  <si>
    <t>3/8" Diamond Bolt - 5.1", 7.125" ID, 6.70" Tall, 4.0 Threaded - Grade 8, Coated</t>
  </si>
  <si>
    <t>201067</t>
  </si>
  <si>
    <t>201070</t>
  </si>
  <si>
    <t>3/8" Square U Bolt - 6",5"</t>
  </si>
  <si>
    <t>417049</t>
  </si>
  <si>
    <t>Drop Bracket</t>
  </si>
  <si>
    <t>201072</t>
  </si>
  <si>
    <t>Nut - Flange lock, 3/8" Grade 8</t>
  </si>
  <si>
    <t>415006</t>
  </si>
  <si>
    <t>Boom Connector Kit</t>
  </si>
  <si>
    <t>207041</t>
  </si>
  <si>
    <t>Hardware Kit for Riser Mount</t>
  </si>
  <si>
    <t>417101</t>
  </si>
  <si>
    <t>Y-Drop OEM Boom Mount Bracket Kit - 1-1/4" U-Bolt</t>
  </si>
  <si>
    <t>417100</t>
  </si>
  <si>
    <t>Y-Drop OEM Boom Bracket Assembly - 1-1/2" to 3-1/2"</t>
  </si>
  <si>
    <t>207042</t>
  </si>
  <si>
    <t>Y-Drop OEM Boom Mount Hardware Kit</t>
  </si>
  <si>
    <t>417102</t>
  </si>
  <si>
    <t>Y-Drop OEM Boom Mount Bracket Kit - 2" U-Bolt</t>
  </si>
  <si>
    <t>417103</t>
  </si>
  <si>
    <t>Y-Drop OEM Boom Mount Bracket Kit - 2-1/2"" U-Bolt</t>
  </si>
  <si>
    <t>417104</t>
  </si>
  <si>
    <t>Y-Drop OEM Boom Mount Bracket Kit - 1-1/2"" Diamond Bolt</t>
  </si>
  <si>
    <t>417105</t>
  </si>
  <si>
    <t>Y-Drop OEM Boom Mount Bracket Kit - 1-1/2" Square U-Bolt</t>
  </si>
  <si>
    <t>417107</t>
  </si>
  <si>
    <t>Y-Drop OEM Boom Mount Bracket Kit -2" Square U-Bolt</t>
  </si>
  <si>
    <t>417108</t>
  </si>
  <si>
    <t>417110</t>
  </si>
  <si>
    <t>417111</t>
  </si>
  <si>
    <t>417112</t>
  </si>
  <si>
    <t>Y-Drop OEM Boom Mount Bracket Kit - 5" Diamond Bolt</t>
  </si>
  <si>
    <t>417113</t>
  </si>
  <si>
    <t>Y-Drop OEM Boom Mount Bracket Kit - 5-3/4" Diamond Bolt</t>
  </si>
  <si>
    <t>417114</t>
  </si>
  <si>
    <t>Y-Drop OEM Boom Mount Bracket Kit - 6" Square U-Bolt</t>
  </si>
  <si>
    <t>417116</t>
  </si>
  <si>
    <t>Diamond Boom Clamp - Small</t>
  </si>
  <si>
    <t>417115</t>
  </si>
  <si>
    <t>Diamond Boom Clamp - Large</t>
  </si>
  <si>
    <t>207043</t>
  </si>
  <si>
    <t>Hardware Kit for Diamond U Bolt</t>
  </si>
  <si>
    <t>410801</t>
  </si>
  <si>
    <t>JD 4730-4830 Center Section Kit</t>
  </si>
  <si>
    <t>410802</t>
  </si>
  <si>
    <t>JD 4930-4940 Center Section Kit</t>
  </si>
  <si>
    <t>410803</t>
  </si>
  <si>
    <t>JD R-Series Center Section Kit</t>
  </si>
  <si>
    <t>410804</t>
  </si>
  <si>
    <t>Hagie STS Center Section Kit</t>
  </si>
  <si>
    <t>410805</t>
  </si>
  <si>
    <t>Hagie Aluminum 120' Center Section Kit</t>
  </si>
  <si>
    <t>410806</t>
  </si>
  <si>
    <t>Case 90' Center Section Kit</t>
  </si>
  <si>
    <t>410807</t>
  </si>
  <si>
    <t>Miller after 2008 Center Section Kit</t>
  </si>
  <si>
    <t>410808</t>
  </si>
  <si>
    <t>Miller pre 2008 Center Section Kit</t>
  </si>
  <si>
    <t>410809</t>
  </si>
  <si>
    <t>Rogator 120' Center Section Kit</t>
  </si>
  <si>
    <t>201073</t>
  </si>
  <si>
    <t>3/8" Diamond Bolt - 4" - Grade 8, Coated</t>
  </si>
  <si>
    <t>Riser Tube - 55 inch</t>
  </si>
  <si>
    <t>Riser Tube - 43 inch</t>
  </si>
  <si>
    <t>Riser Tube - 67 inch</t>
  </si>
  <si>
    <t>Riser Tube - 79 inch</t>
  </si>
  <si>
    <t>Riser Tube - 91 inch</t>
  </si>
  <si>
    <t>413021</t>
  </si>
  <si>
    <t>413022</t>
  </si>
  <si>
    <t>207038</t>
  </si>
  <si>
    <t>3/8" Nylok Nut - SS</t>
  </si>
  <si>
    <t>415007</t>
  </si>
  <si>
    <t>Y Drop Boom Bracket Kit</t>
  </si>
  <si>
    <t>207039</t>
  </si>
  <si>
    <t>Y Drop Boom Bracket Hardware Kit</t>
  </si>
  <si>
    <t>207040</t>
  </si>
  <si>
    <t>Y Drop Boom Bracket Stop Bolt Kit</t>
  </si>
  <si>
    <t>415200</t>
  </si>
  <si>
    <t>410506</t>
  </si>
  <si>
    <t>410503</t>
  </si>
  <si>
    <t>410516</t>
  </si>
  <si>
    <t>Sprayer Mount Pkg - JD 4930/4940 - 60 ft</t>
  </si>
  <si>
    <t>410526</t>
  </si>
  <si>
    <t>410536</t>
  </si>
  <si>
    <t>410504</t>
  </si>
  <si>
    <t>410546</t>
  </si>
  <si>
    <t>410556</t>
  </si>
  <si>
    <t>410566</t>
  </si>
  <si>
    <t>410576</t>
  </si>
  <si>
    <t>410586</t>
  </si>
  <si>
    <t>410596</t>
  </si>
  <si>
    <t>Sprayer Mount Pkg - New Holland - 60 ft</t>
  </si>
  <si>
    <t>410513</t>
  </si>
  <si>
    <t>410606</t>
  </si>
  <si>
    <t>410616</t>
  </si>
  <si>
    <t>410626</t>
  </si>
  <si>
    <t>410514</t>
  </si>
  <si>
    <t>410636</t>
  </si>
  <si>
    <t>410646</t>
  </si>
  <si>
    <t>410523</t>
  </si>
  <si>
    <t>Sprayer Mount Pkg - JD R-Series 80, 90, 100' Boom - 30 ft</t>
  </si>
  <si>
    <t>410533</t>
  </si>
  <si>
    <t>410543</t>
  </si>
  <si>
    <t>410534</t>
  </si>
  <si>
    <t>410553</t>
  </si>
  <si>
    <t>410563</t>
  </si>
  <si>
    <t>Sprayer Mount Pkg - Case IH 120' Boom - 30 ft</t>
  </si>
  <si>
    <t>410573</t>
  </si>
  <si>
    <t>410544</t>
  </si>
  <si>
    <t>410583</t>
  </si>
  <si>
    <t>410524</t>
  </si>
  <si>
    <t>410593</t>
  </si>
  <si>
    <t>Sprayer Mount Pkg - New Holland - 30 ft</t>
  </si>
  <si>
    <t>410603</t>
  </si>
  <si>
    <t>410554</t>
  </si>
  <si>
    <t>410613</t>
  </si>
  <si>
    <t>410623</t>
  </si>
  <si>
    <t>410564</t>
  </si>
  <si>
    <t>410633</t>
  </si>
  <si>
    <t>410643</t>
  </si>
  <si>
    <t>410574</t>
  </si>
  <si>
    <t>410584</t>
  </si>
  <si>
    <t>410594</t>
  </si>
  <si>
    <t>Sprayer Mount Pkg - New Holland - 40 ft</t>
  </si>
  <si>
    <t>410604</t>
  </si>
  <si>
    <t>410614</t>
  </si>
  <si>
    <t>410624</t>
  </si>
  <si>
    <t>410634</t>
  </si>
  <si>
    <t>410644</t>
  </si>
  <si>
    <t>410517</t>
  </si>
  <si>
    <t>410527</t>
  </si>
  <si>
    <t>410537</t>
  </si>
  <si>
    <t>Sprayer Mount Pkg - JD R-Series 120' Boom - 70 ft</t>
  </si>
  <si>
    <t>410547</t>
  </si>
  <si>
    <t>410557</t>
  </si>
  <si>
    <t>Sprayer Mount Pkg - Hagie 120' Aluminum Boom - 70 ft</t>
  </si>
  <si>
    <t>410587</t>
  </si>
  <si>
    <t>410597</t>
  </si>
  <si>
    <t>Sprayer Mount Pkg - New Holland - 70 ft</t>
  </si>
  <si>
    <t>410607</t>
  </si>
  <si>
    <t>(Multiple Items)</t>
  </si>
  <si>
    <t>420110</t>
  </si>
  <si>
    <t>360 UNDERCOVER Hose As. - 90 inch</t>
  </si>
  <si>
    <t>NO3-N, 7 pH Standard Solution (20 ppm)</t>
  </si>
  <si>
    <t>416049</t>
  </si>
  <si>
    <t>Riser Tube - 49 inch</t>
  </si>
  <si>
    <t>416107</t>
  </si>
  <si>
    <t>416061</t>
  </si>
  <si>
    <t>Riser Tube - 61 inch</t>
  </si>
  <si>
    <t>Riser Tube As - 6" extension top</t>
  </si>
  <si>
    <t>Sprayer Mount Pkg - JD 4930/4940 - 30 ft</t>
  </si>
  <si>
    <t>Sprayer Mount Pkg - JD 4930/4940 - 40 ft</t>
  </si>
  <si>
    <t>Bolt - 3/8" - 9.5" - Grade 5 - Ecoguard</t>
  </si>
  <si>
    <t>Sprayer Mount Pkg - JD R-Series 80, 90, 100' Boom - 60 ft</t>
  </si>
  <si>
    <t>Sprayer Mount Pkg - JD R-Series 120' Boom - 60 ft</t>
  </si>
  <si>
    <t>Sprayer Mount Pkg - Case IH 120' Boom - 60 ft</t>
  </si>
  <si>
    <t>Sprayer Mount Pkg - Case IH 80'-90' Boom - 60 ft</t>
  </si>
  <si>
    <t>Sprayer Mount Pkg - Rogator 80, 90, 100' Boom - 60 ft</t>
  </si>
  <si>
    <t>Sprayer Mount Pkg - Rogator 120' Boom - 60 ft</t>
  </si>
  <si>
    <t>Sprayer Mount Pkg - Apache 80, 90, 100' Boom - 60 ft</t>
  </si>
  <si>
    <t>Sprayer Mount Pkg - JD R-Series 120' Boom - 30 ft</t>
  </si>
  <si>
    <t>Sprayer Mount Pkg - JD R-Series 120' Boom - 40 ft</t>
  </si>
  <si>
    <t>Sprayer Mount Pkg - Case IH 80'-90' Boom - 30 ft</t>
  </si>
  <si>
    <t>Sprayer Mount Pkg - JD R-Series 80, 90, 100' Boom - 40 ft</t>
  </si>
  <si>
    <t>Sprayer Mount Pkg - Rogator 80, 90, 100' Boom - 30 ft</t>
  </si>
  <si>
    <t>Sprayer Mount Pkg - Rogator 120' Boom - 30 ft</t>
  </si>
  <si>
    <t>Sprayer Mount Pkg - Case IH 120' Boom - 40 ft</t>
  </si>
  <si>
    <t>Sprayer Mount Pkg - Apache 80, 90, 100' Boom - 30 ft</t>
  </si>
  <si>
    <t>Sprayer Mount Pkg - Case IH 80'-90' Boom - 40 ft</t>
  </si>
  <si>
    <t>Sprayer Mount Pkg - Rogator 80, 90, 100' Boom - 40 ft</t>
  </si>
  <si>
    <t>Sprayer Mount Pkg - Rogator 120' Boom - 40 ft</t>
  </si>
  <si>
    <t>Sprayer Mount Pkg - Apache 80, 90, 100' Boom - 40 ft</t>
  </si>
  <si>
    <t>Sprayer Mount Pkg - JD 4930/4940 - 70 ft</t>
  </si>
  <si>
    <t>Y Drop Leg Assembly - Orange - Narrow - Right</t>
  </si>
  <si>
    <t>Y Drop Leg Assembly - Black - Narrow - Right</t>
  </si>
  <si>
    <t>413023</t>
  </si>
  <si>
    <t>Y Drop Leg Assembly - Orange - Narrow - Left</t>
  </si>
  <si>
    <t>413025</t>
  </si>
  <si>
    <t>Y Drop Leg Assembly - Black - Narrow - Left</t>
  </si>
  <si>
    <t>Extension Tube - 39 inch</t>
  </si>
  <si>
    <t>417045</t>
  </si>
  <si>
    <t>207044</t>
  </si>
  <si>
    <t>1.25 inch x 3/8 inch U Bolt RIE</t>
  </si>
  <si>
    <t>3/8 inch Nut RIE</t>
  </si>
  <si>
    <t>2 inch x 3 inch x 3/8 U Bolt RIE</t>
  </si>
  <si>
    <t>3/8 inch x 5 inch Bolt</t>
  </si>
  <si>
    <t>5/16 inch x 2 inch bolt Zinc</t>
  </si>
  <si>
    <t>19inch Case Starter Boom Bracket</t>
  </si>
  <si>
    <t>2.5 inch x 3/8 inch U bolt RIE</t>
  </si>
  <si>
    <t>3/8 inch x 1.25 inch Carriage Bolt RIE</t>
  </si>
  <si>
    <t>3/8 inch x 3.5 inch Flange bolt RIE</t>
  </si>
  <si>
    <t>3/8 inch x 4.5 inch bolt RIE</t>
  </si>
  <si>
    <t>3/8 inch x 7.5 inch bolt RIE</t>
  </si>
  <si>
    <t>Bracket Assembly - Riser, Fabrication</t>
  </si>
  <si>
    <t>U-bolt - 5/16"x1-3/8", square</t>
  </si>
  <si>
    <t>Bolt - 5/16" Set Screw SS</t>
  </si>
  <si>
    <t>Nut - 5/16" Set Screw Jam Nut SS</t>
  </si>
  <si>
    <t>Washer - Flat, Stainless Steel 3/8"</t>
  </si>
  <si>
    <t>Bolt - Flange, Stainless Steel 3/8"x1-3/4"</t>
  </si>
  <si>
    <t>Boom section - 5 foot</t>
  </si>
  <si>
    <t>Y adapter Quick Connect QJ90-2-NYR</t>
  </si>
  <si>
    <t>Pin - 3/8" stainless steel wire lock (3/816LPSF)</t>
  </si>
  <si>
    <t>Supply Hose Assembly</t>
  </si>
  <si>
    <t>5/16 Nut - nylok SS</t>
  </si>
  <si>
    <t>Pin - detent, stainless steel w lanyard</t>
  </si>
  <si>
    <t>Hose clamp - Screw SS</t>
  </si>
  <si>
    <t>Plug - Y Drop, rubber</t>
  </si>
  <si>
    <t>Adapter Plate - 7/8"</t>
  </si>
  <si>
    <t>U-bolt - 5/16"x1-3/8", square, Grade 5</t>
  </si>
  <si>
    <t>410810</t>
  </si>
  <si>
    <t>410811</t>
  </si>
  <si>
    <t>410567</t>
  </si>
  <si>
    <t>410577</t>
  </si>
  <si>
    <t>66' Support Bracket Kit</t>
  </si>
  <si>
    <t>JD 4630 Center Section Kit</t>
  </si>
  <si>
    <t>410666</t>
  </si>
  <si>
    <t>Sprayer Mount Pkg - JD 4630 - 60 ft</t>
  </si>
  <si>
    <t>410664</t>
  </si>
  <si>
    <t>Sprayer Mount Pkg - JD 4630 - 40 ft</t>
  </si>
  <si>
    <t>410663</t>
  </si>
  <si>
    <t>410653</t>
  </si>
  <si>
    <t>410654</t>
  </si>
  <si>
    <t>Sprayer Mount Pkg - JD 4830/4730/4720 - 60 ft</t>
  </si>
  <si>
    <t>Sprayer Mount Pkg - JD 4830/4730/4720 - 40 ft</t>
  </si>
  <si>
    <t>410683</t>
  </si>
  <si>
    <t>Sprayer Mount Pkg - JD 4710 - 30 ft</t>
  </si>
  <si>
    <t>410684</t>
  </si>
  <si>
    <t>Sprayer Mount Pkg - JD 4710 - 40 ft</t>
  </si>
  <si>
    <t>410686</t>
  </si>
  <si>
    <t>Sprayer Mount Pkg - JD 4710 - 60 ft</t>
  </si>
  <si>
    <t>Sprayer Mount Pkg - JD 4630 - 30 ft</t>
  </si>
  <si>
    <t>Sprayer Mount Pkg - JD 4830/4730/4720 - 30 ft</t>
  </si>
  <si>
    <t>418110</t>
  </si>
  <si>
    <t>418057</t>
  </si>
  <si>
    <t>418061</t>
  </si>
  <si>
    <t>Top plate 14 inch for Mounting</t>
  </si>
  <si>
    <t>Top plate 8 inch for Mounting</t>
  </si>
  <si>
    <t>Top plate 6 inch for Mounting</t>
  </si>
  <si>
    <t>Top plate 4 inch for Mounting</t>
  </si>
  <si>
    <t>Top plate 3 inch for Mounting</t>
  </si>
  <si>
    <t>Orifice Plate and Washer Kit - 61</t>
  </si>
  <si>
    <t>Orifice Plate and Washer Kit - 57</t>
  </si>
  <si>
    <t>Orifice Plate and Washer Kit - 110</t>
  </si>
  <si>
    <t>410667</t>
  </si>
  <si>
    <t>Sprayer Mount Pkg - Hagie STS Steel 80, 90, 100' Boom (2000-Cur.) - 30 ft</t>
  </si>
  <si>
    <t>Sprayer Mount Pkg - Hagie STS Steel 80, 90, 100' Boom (2000-Cur.) - 60 ft</t>
  </si>
  <si>
    <t>Sprayer Mount Pkg - Hagie 120' Aluminum Boom (2012-Cur.)  - 60 ft</t>
  </si>
  <si>
    <t>Sprayer Mount Pkg - Miller Nitro (2008+) - 60 ft</t>
  </si>
  <si>
    <t>Sprayer Mount Pkg - Miller Nitro (Pre-2008) - 60 ft</t>
  </si>
  <si>
    <t>Sprayer Mount Pkg - Hagie DTS (2016+) - 60 ft</t>
  </si>
  <si>
    <t>Sprayer Mount Pkg - Hagie 120' Aluminum Boom (2012-Cur.) - 30 ft</t>
  </si>
  <si>
    <t>Sprayer Mount Pkg - Hagie STS Steel 80, 90, 100' Boom (2000-Cur.) - 40 ft</t>
  </si>
  <si>
    <t>Sprayer Mount Pkg - Miller Nitro (2008+) - 30 ft</t>
  </si>
  <si>
    <t>Sprayer Mount Pkg - Miller Nitro (pre-2008) - 30 ft</t>
  </si>
  <si>
    <t>Sprayer Mount Pkg - Hagie 120' Aluminum Boom (2012-Cur.)  - 40 ft</t>
  </si>
  <si>
    <t>Sprayer Mount Pkg - Hagie DTS (2016+) - 30 ft</t>
  </si>
  <si>
    <t>Sprayer Mount Pkg - Miller Nitro (2008+) - 40 ft</t>
  </si>
  <si>
    <t>Sprayer Mount Pkg - Miller Nitro (Pre-2008) - 40 ft</t>
  </si>
  <si>
    <t>Sprayer Mount Pkg - Hagie DTS (2016+) - 40 ft</t>
  </si>
  <si>
    <t>Sprayer Mount Pkg - Miller Nitro (2008+) - 70 ft</t>
  </si>
  <si>
    <t>Sprayer Mount Pkg - Miller Nitro (Pre-2008) - 70 ft</t>
  </si>
  <si>
    <t>Sprayer Mount Pkg - Hagie DTS (Pre-2016) - 30 ft</t>
  </si>
  <si>
    <t>Sprayer Mount Pkg - Hagie DTS (Pre-2016) - 40 ft</t>
  </si>
  <si>
    <t>Sprayer Mount Pkg - Hagie STS Steel (66' Maximum) Boom - 70 ft</t>
  </si>
  <si>
    <t>Sprayer Mount Pkg - Case IH 120' Boom (66' Maximum) - 70 ft</t>
  </si>
  <si>
    <t>Sprayer Mount Pkg - Case IH 80'-90' Boom (66' Maximum) - 70 ft</t>
  </si>
  <si>
    <t>Sprayer Mount Pkg - JD 4630 (66' Maximum) - 70 ft</t>
  </si>
  <si>
    <t>416109</t>
  </si>
  <si>
    <t>Riser Tube As - 10" Extension Top</t>
  </si>
  <si>
    <t>416111</t>
  </si>
  <si>
    <t>Riser Hose Assembly - 126 Inch</t>
  </si>
  <si>
    <t>420120</t>
  </si>
  <si>
    <t>420130</t>
  </si>
  <si>
    <t>360 UNDERCOVER Hose As. - 102 inch</t>
  </si>
  <si>
    <t>360 UNDERCOVER Hose As. - 114 inch</t>
  </si>
  <si>
    <t>Sprayer Mount Pkg - JD R-Series 80, 90, 100' Boom (66' Maximum) - 70 ft</t>
  </si>
  <si>
    <t>417117</t>
  </si>
  <si>
    <t>417118</t>
  </si>
  <si>
    <t>417119</t>
  </si>
  <si>
    <t>410812</t>
  </si>
  <si>
    <t>410813</t>
  </si>
  <si>
    <t>Hagie DTS pre-2016  Center Section Kit</t>
  </si>
  <si>
    <t>Case 120' Center Section Kit</t>
  </si>
  <si>
    <t>418048</t>
  </si>
  <si>
    <t>Orifice Plate and Washer Kit - 48</t>
  </si>
  <si>
    <t>418073</t>
  </si>
  <si>
    <t>Orifice Plate and Washer Kit - 73</t>
  </si>
  <si>
    <t>418078</t>
  </si>
  <si>
    <t>Orifice Plate and Washer Kit - 78</t>
  </si>
  <si>
    <t>418091</t>
  </si>
  <si>
    <t>Orifice Plate and Washer Kit - 91</t>
  </si>
  <si>
    <t>418103</t>
  </si>
  <si>
    <t>Orifice Plate and Washer Kit - 103</t>
  </si>
  <si>
    <t>418132</t>
  </si>
  <si>
    <t>Orifice Plate and Washer Kit - 132</t>
  </si>
  <si>
    <t>Mount Bracket Kit - Wide R series</t>
  </si>
  <si>
    <t>Mount Bracket Kit - Wide Hagie</t>
  </si>
  <si>
    <t>Mount Bracket Kit - Wide 49 series</t>
  </si>
  <si>
    <t>Extension Tube - 51 inch</t>
  </si>
  <si>
    <t>NO3 Sensor Assembly (Replacement)</t>
  </si>
  <si>
    <t>412314</t>
  </si>
  <si>
    <t>Seal - Rubber</t>
  </si>
  <si>
    <t>Y-Drop OEM Boom Mount Bracket Kit -2-1/2" Square U-Bolt</t>
  </si>
  <si>
    <t>Y-Drop OEM Boom Mount Bracket Kit - 3" Square U-Bolt</t>
  </si>
  <si>
    <t>Y-Drop OEM Boom Mount Bracket Kit - 3-1/2" Square U-Bolt</t>
  </si>
  <si>
    <t>pH Sensor Assembly (Replacement)</t>
  </si>
  <si>
    <t>Y Drop Yoke Assembly - JD4930/4940</t>
  </si>
  <si>
    <t>416200</t>
  </si>
  <si>
    <t>Y Drop Sprayer Breakaway Assembly</t>
  </si>
  <si>
    <t>416210</t>
  </si>
  <si>
    <t>Y Drop Tool Bar Breakaway Assembly</t>
  </si>
  <si>
    <t>480150</t>
  </si>
  <si>
    <t>360 Bullet Ripper Point Assembly - Case IH, John Deere - 1-1/4" Shank</t>
  </si>
  <si>
    <t>480160</t>
  </si>
  <si>
    <t>360 Bullet Ripper Point Assembly - Case IH 530/730  - 1-1/2" Shank</t>
  </si>
  <si>
    <t>416220</t>
  </si>
  <si>
    <t>Y Drop Side Dress Row Kit - Black</t>
  </si>
  <si>
    <t>416225</t>
  </si>
  <si>
    <t>Y Drop Side Dress Row Kit - Orange</t>
  </si>
  <si>
    <t>416012</t>
  </si>
  <si>
    <t>Riser Tube - 12" - Side Dress</t>
  </si>
  <si>
    <t>416235</t>
  </si>
  <si>
    <t>416234</t>
  </si>
  <si>
    <t>416236</t>
  </si>
  <si>
    <t>416237</t>
  </si>
  <si>
    <t>Y Drop Side Dress 5"x7" U-Bolt Mounting Kit</t>
  </si>
  <si>
    <t>Y Drop Side Dress 4"x6" U-Bolt Mounting Kit</t>
  </si>
  <si>
    <t>Y Drop Side Dress 6"x4",  6"x6" U-Bolt Mounting Kit</t>
  </si>
  <si>
    <t>Y Drop Side Dress 7"x7", 7"x7-1/2" U-Bolt Mounting Kit</t>
  </si>
  <si>
    <t>416221</t>
  </si>
  <si>
    <t>Y Drop Side Dress Hose Adapter Kit</t>
  </si>
  <si>
    <t>Raw Price List 2.6 - published 2/1/16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</si>
</sst>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horizontal="left" indent="2"/>
    </xf>
    <xf numFmtId="0" fontId="1" fillId="0" borderId="1" xfId="0" applyFont="1" applyBorder="1" applyAlignment="1">
      <alignment horizontal="center"/>
    </xf>
    <xf numFmtId="0" fontId="7" fillId="0" borderId="0" xfId="0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left" indent="7"/>
    </xf>
    <xf numFmtId="0" fontId="0" fillId="0" borderId="0" xfId="0" applyAlignment="1">
      <alignment horizontal="left" indent="8"/>
    </xf>
    <xf numFmtId="0" fontId="0" fillId="0" borderId="5" xfId="0" applyBorder="1"/>
    <xf numFmtId="0" fontId="0" fillId="0" borderId="4" xfId="0" quotePrefix="1" applyBorder="1"/>
    <xf numFmtId="0" fontId="0" fillId="0" borderId="5" xfId="0" quotePrefix="1" applyBorder="1"/>
    <xf numFmtId="164" fontId="0" fillId="0" borderId="4" xfId="2" applyNumberFormat="1" applyFont="1" applyBorder="1"/>
    <xf numFmtId="39" fontId="0" fillId="0" borderId="0" xfId="0" applyNumberFormat="1"/>
    <xf numFmtId="39" fontId="1" fillId="0" borderId="1" xfId="0" applyNumberFormat="1" applyFont="1" applyBorder="1" applyAlignment="1">
      <alignment horizontal="center"/>
    </xf>
    <xf numFmtId="39" fontId="0" fillId="0" borderId="4" xfId="0" applyNumberFormat="1" applyBorder="1"/>
    <xf numFmtId="39" fontId="0" fillId="0" borderId="5" xfId="0" applyNumberFormat="1" applyBorder="1"/>
    <xf numFmtId="164" fontId="0" fillId="0" borderId="5" xfId="2" applyNumberFormat="1" applyFont="1" applyBorder="1"/>
    <xf numFmtId="0" fontId="2" fillId="0" borderId="0" xfId="0" applyFont="1" applyBorder="1"/>
    <xf numFmtId="0" fontId="0" fillId="0" borderId="5" xfId="0" quotePrefix="1" applyFill="1" applyBorder="1"/>
    <xf numFmtId="43" fontId="1" fillId="0" borderId="1" xfId="1" applyFont="1" applyBorder="1" applyAlignment="1">
      <alignment horizontal="center"/>
    </xf>
    <xf numFmtId="43" fontId="0" fillId="0" borderId="4" xfId="1" applyFont="1" applyBorder="1"/>
    <xf numFmtId="43" fontId="0" fillId="0" borderId="5" xfId="1" applyFont="1" applyBorder="1"/>
    <xf numFmtId="43" fontId="0" fillId="0" borderId="0" xfId="1" applyFont="1"/>
    <xf numFmtId="9" fontId="1" fillId="0" borderId="1" xfId="2" applyFont="1" applyBorder="1" applyAlignment="1">
      <alignment horizontal="center"/>
    </xf>
    <xf numFmtId="9" fontId="0" fillId="0" borderId="5" xfId="2" applyFont="1" applyBorder="1"/>
    <xf numFmtId="9" fontId="0" fillId="0" borderId="0" xfId="2" applyFont="1"/>
    <xf numFmtId="9" fontId="0" fillId="0" borderId="6" xfId="2" applyFont="1" applyFill="1" applyBorder="1"/>
    <xf numFmtId="9" fontId="0" fillId="0" borderId="5" xfId="2" applyFont="1" applyFill="1" applyBorder="1"/>
    <xf numFmtId="0" fontId="0" fillId="0" borderId="5" xfId="0" applyFill="1" applyBorder="1"/>
    <xf numFmtId="43" fontId="0" fillId="0" borderId="5" xfId="1" applyFont="1" applyFill="1" applyBorder="1"/>
    <xf numFmtId="0" fontId="0" fillId="0" borderId="0" xfId="0" applyFill="1"/>
    <xf numFmtId="0" fontId="0" fillId="0" borderId="6" xfId="0" quotePrefix="1" applyBorder="1"/>
    <xf numFmtId="0" fontId="0" fillId="0" borderId="6" xfId="0" applyBorder="1"/>
    <xf numFmtId="0" fontId="2" fillId="0" borderId="1" xfId="0" applyFont="1" applyBorder="1"/>
    <xf numFmtId="43" fontId="0" fillId="0" borderId="4" xfId="0" applyNumberFormat="1" applyBorder="1"/>
    <xf numFmtId="43" fontId="1" fillId="0" borderId="1" xfId="1" applyFont="1" applyBorder="1" applyAlignment="1">
      <alignment horizontal="center" wrapText="1"/>
    </xf>
    <xf numFmtId="39" fontId="0" fillId="0" borderId="6" xfId="0" applyNumberForma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39" fontId="0" fillId="0" borderId="6" xfId="0" applyNumberFormat="1" applyFill="1" applyBorder="1"/>
    <xf numFmtId="43" fontId="0" fillId="0" borderId="4" xfId="1" applyFont="1" applyBorder="1" applyAlignment="1">
      <alignment horizontal="left"/>
    </xf>
    <xf numFmtId="43" fontId="0" fillId="0" borderId="5" xfId="1" applyFont="1" applyBorder="1" applyAlignment="1">
      <alignment horizontal="left"/>
    </xf>
    <xf numFmtId="0" fontId="0" fillId="0" borderId="0" xfId="0" quotePrefix="1" applyBorder="1"/>
    <xf numFmtId="43" fontId="0" fillId="0" borderId="0" xfId="1" applyFont="1" applyBorder="1" applyAlignment="1">
      <alignment horizontal="left"/>
    </xf>
    <xf numFmtId="0" fontId="0" fillId="0" borderId="0" xfId="0" applyBorder="1" applyAlignment="1">
      <alignment horizontal="left"/>
    </xf>
    <xf numFmtId="9" fontId="0" fillId="0" borderId="0" xfId="2" applyFont="1" applyFill="1" applyBorder="1"/>
    <xf numFmtId="164" fontId="0" fillId="0" borderId="0" xfId="2" applyNumberFormat="1" applyFont="1" applyBorder="1"/>
    <xf numFmtId="39" fontId="0" fillId="0" borderId="0" xfId="0" applyNumberFormat="1" applyBorder="1"/>
    <xf numFmtId="9" fontId="0" fillId="0" borderId="0" xfId="2" applyFont="1" applyBorder="1"/>
    <xf numFmtId="39" fontId="0" fillId="0" borderId="0" xfId="0" applyNumberFormat="1" applyFill="1" applyBorder="1"/>
    <xf numFmtId="0" fontId="0" fillId="0" borderId="0" xfId="0" applyAlignment="1">
      <alignment horizontal="left" indent="4"/>
    </xf>
    <xf numFmtId="0" fontId="0" fillId="0" borderId="0" xfId="0" applyAlignment="1">
      <alignment horizontal="left" indent="9"/>
    </xf>
    <xf numFmtId="0" fontId="0" fillId="0" borderId="0" xfId="0" applyAlignment="1">
      <alignment wrapText="1"/>
    </xf>
    <xf numFmtId="49" fontId="0" fillId="0" borderId="0" xfId="0" applyNumberFormat="1" applyFont="1" applyAlignment="1">
      <alignment horizontal="center"/>
    </xf>
    <xf numFmtId="43" fontId="0" fillId="0" borderId="0" xfId="1" applyFont="1" applyBorder="1"/>
    <xf numFmtId="0" fontId="1" fillId="0" borderId="0" xfId="0" applyFont="1" applyBorder="1"/>
    <xf numFmtId="0" fontId="2" fillId="0" borderId="1" xfId="0" applyFont="1" applyBorder="1" applyAlignment="1">
      <alignment horizontal="left"/>
    </xf>
  </cellXfs>
  <cellStyles count="9">
    <cellStyle name="Comma" xfId="1" builtinId="3"/>
    <cellStyle name="Comma 2" xfId="5"/>
    <cellStyle name="Comma 2 2" xfId="6"/>
    <cellStyle name="Normal" xfId="0" builtinId="0"/>
    <cellStyle name="Normal 2" xfId="3"/>
    <cellStyle name="Normal 2 2" xfId="4"/>
    <cellStyle name="Percent" xfId="2" builtinId="5"/>
    <cellStyle name="Percent 2" xfId="7"/>
    <cellStyle name="Percent 3" xfId="8"/>
  </cellStyles>
  <dxfs count="4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34" formatCode="_(&quot;$&quot;* #,##0.00_);_(&quot;$&quot;* \(#,##0.00\);_(&quot;$&quot;* &quot;-&quot;??_);_(@_)"/>
      <alignment horizontal="right" readingOrder="0"/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</border>
    </dxf>
    <dxf>
      <alignment vertical="bottom" readingOrder="0"/>
    </dxf>
    <dxf>
      <alignment horizontal="right" vertical="center" readingOrder="0"/>
    </dxf>
    <dxf>
      <numFmt numFmtId="34" formatCode="_(&quot;$&quot;* #,##0.00_);_(&quot;$&quot;* \(#,##0.00\);_(&quot;$&quot;* &quot;-&quot;??_);_(@_)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35" formatCode="_(* #,##0.00_);_(* \(#,##0.00\);_(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numFmt numFmtId="34" formatCode="_(&quot;$&quot;* #,##0.00_);_(&quot;$&quot;* \(#,##0.00\);_(&quot;$&quot;* &quot;-&quot;??_);_(@_)"/>
      <alignment horizontal="right" readingOrder="0"/>
    </dxf>
    <dxf>
      <alignment vertical="bottom" readingOrder="0"/>
    </dxf>
    <dxf>
      <numFmt numFmtId="34" formatCode="_(&quot;$&quot;* #,##0.00_);_(&quot;$&quot;* \(#,##0.00\);_(&quot;$&quot;* &quot;-&quot;??_);_(@_)"/>
      <alignment horizontal="right" vertical="center" readingOrder="0"/>
    </dxf>
    <dxf>
      <alignment horizontal="left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ont>
        <color theme="0"/>
      </font>
      <fill>
        <patternFill>
          <fgColor theme="0"/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360 Order Guide" table="0" count="3">
      <tableStyleElement type="wholeTable" dxfId="39"/>
      <tableStyleElement type="pageFieldLabels" dxfId="38"/>
      <tableStyleElement type="pageFieldValues" dxfId="37"/>
    </tableStyle>
    <tableStyle name="MySqlDefault" pivot="0" table="0" count="2">
      <tableStyleElement type="wholeTable" dxfId="36"/>
      <tableStyleElement type="headerRow" dxfId="35"/>
    </tableStyle>
  </tableStyles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urchasing\Equiflow\Equiflow%20BOMrevD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urchasing\Equiflow\Order-Price%20Guide\360YC%20EQUI-FLOW%20Price%20Gui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ITEM LIST"/>
      <sheetName val="Base Unit"/>
      <sheetName val="Options"/>
      <sheetName val="Additional Service Parts"/>
      <sheetName val="Charts"/>
      <sheetName val="COVER"/>
      <sheetName val="STEPS"/>
      <sheetName val="Order Guide"/>
      <sheetName val="Questions"/>
      <sheetName val="Order Guide (2)"/>
      <sheetName val="Order Guide (3)"/>
      <sheetName val="Order Guide (4)"/>
      <sheetName val="EQUIFLOW"/>
      <sheetName val="Example models"/>
    </sheetNames>
    <sheetDataSet>
      <sheetData sheetId="0">
        <row r="1">
          <cell r="A1" t="str">
            <v>Item#</v>
          </cell>
        </row>
      </sheetData>
      <sheetData sheetId="1">
        <row r="4">
          <cell r="F4" t="str">
            <v>Extended System Cost Check</v>
          </cell>
        </row>
        <row r="5">
          <cell r="F5" t="str">
            <v>Extended System Cost</v>
          </cell>
        </row>
        <row r="7">
          <cell r="A7" t="str">
            <v>Part Number</v>
          </cell>
          <cell r="B7" t="str">
            <v>Component Std. Cost</v>
          </cell>
          <cell r="C7" t="str">
            <v>Ext. Standard Cost</v>
          </cell>
          <cell r="D7" t="str">
            <v>Description</v>
          </cell>
          <cell r="E7" t="str">
            <v>Qty</v>
          </cell>
          <cell r="F7" t="str">
            <v>Purchasing Status</v>
          </cell>
          <cell r="G7" t="str">
            <v>Servicable</v>
          </cell>
        </row>
        <row r="9">
          <cell r="A9">
            <v>470000</v>
          </cell>
          <cell r="C9">
            <v>3951.5</v>
          </cell>
          <cell r="D9" t="str">
            <v>360 EQUI-FLOW Base Unit</v>
          </cell>
          <cell r="F9" t="str">
            <v>Make</v>
          </cell>
          <cell r="G9" t="str">
            <v>Yes</v>
          </cell>
        </row>
        <row r="10">
          <cell r="A10">
            <v>470100</v>
          </cell>
          <cell r="C10">
            <v>84.37</v>
          </cell>
          <cell r="D10" t="str">
            <v>Equiflow System Base Assembly</v>
          </cell>
          <cell r="F10" t="str">
            <v>Make</v>
          </cell>
          <cell r="G10" t="str">
            <v>No</v>
          </cell>
        </row>
        <row r="11">
          <cell r="A11">
            <v>470101</v>
          </cell>
          <cell r="B11">
            <v>75.37</v>
          </cell>
          <cell r="C11">
            <v>75.37</v>
          </cell>
          <cell r="D11" t="str">
            <v>Equiflow Base - Powdercoated White</v>
          </cell>
          <cell r="E11">
            <v>1</v>
          </cell>
          <cell r="F11" t="str">
            <v>Buy</v>
          </cell>
          <cell r="G11" t="str">
            <v>No</v>
          </cell>
        </row>
        <row r="12">
          <cell r="A12">
            <v>470102</v>
          </cell>
          <cell r="C12">
            <v>0</v>
          </cell>
          <cell r="D12" t="str">
            <v>Equiflow Base - Stiffener Plate</v>
          </cell>
          <cell r="E12">
            <v>1</v>
          </cell>
          <cell r="F12" t="str">
            <v>Vendor Purchased Component</v>
          </cell>
          <cell r="G12" t="str">
            <v>No</v>
          </cell>
        </row>
        <row r="13">
          <cell r="A13">
            <v>470103</v>
          </cell>
          <cell r="C13">
            <v>0</v>
          </cell>
          <cell r="D13" t="str">
            <v>Equiflow Base - Support Cross Tube</v>
          </cell>
          <cell r="E13">
            <v>2</v>
          </cell>
          <cell r="F13" t="str">
            <v>Vendor Purchased Component</v>
          </cell>
          <cell r="G13" t="str">
            <v>No</v>
          </cell>
        </row>
        <row r="14">
          <cell r="A14">
            <v>470104</v>
          </cell>
          <cell r="C14">
            <v>0</v>
          </cell>
          <cell r="D14" t="str">
            <v>Equiflow Base - Base Plate</v>
          </cell>
          <cell r="E14">
            <v>1</v>
          </cell>
          <cell r="F14" t="str">
            <v>Vendor Purchase Component</v>
          </cell>
          <cell r="G14" t="str">
            <v>No</v>
          </cell>
        </row>
        <row r="15">
          <cell r="A15">
            <v>470105</v>
          </cell>
          <cell r="B15">
            <v>3</v>
          </cell>
          <cell r="C15">
            <v>3</v>
          </cell>
          <cell r="D15" t="str">
            <v>Equiflow Base - Caution Decal</v>
          </cell>
          <cell r="E15">
            <v>1</v>
          </cell>
          <cell r="F15" t="str">
            <v>Buy</v>
          </cell>
          <cell r="G15" t="str">
            <v>Yes</v>
          </cell>
        </row>
        <row r="16">
          <cell r="A16">
            <v>470106</v>
          </cell>
          <cell r="B16">
            <v>3</v>
          </cell>
          <cell r="C16">
            <v>3</v>
          </cell>
          <cell r="D16" t="str">
            <v>Equiflow Base - Warning Decal</v>
          </cell>
          <cell r="E16">
            <v>1</v>
          </cell>
          <cell r="F16" t="str">
            <v>Buy</v>
          </cell>
          <cell r="G16" t="str">
            <v>Yes</v>
          </cell>
        </row>
        <row r="17">
          <cell r="A17">
            <v>470107</v>
          </cell>
          <cell r="B17">
            <v>3</v>
          </cell>
          <cell r="C17">
            <v>3</v>
          </cell>
          <cell r="D17" t="str">
            <v>Serial Number Plate</v>
          </cell>
          <cell r="E17">
            <v>1</v>
          </cell>
          <cell r="F17" t="str">
            <v>Buy</v>
          </cell>
          <cell r="G17" t="str">
            <v>Yes</v>
          </cell>
        </row>
        <row r="19">
          <cell r="A19">
            <v>470200</v>
          </cell>
          <cell r="C19">
            <v>1107.6100000000001</v>
          </cell>
          <cell r="D19" t="str">
            <v>6" Tower Assembly</v>
          </cell>
          <cell r="F19" t="str">
            <v>Make</v>
          </cell>
          <cell r="G19" t="str">
            <v>Yes</v>
          </cell>
        </row>
        <row r="20">
          <cell r="A20">
            <v>470201</v>
          </cell>
          <cell r="B20">
            <v>258.74</v>
          </cell>
          <cell r="C20">
            <v>258.74</v>
          </cell>
          <cell r="D20" t="str">
            <v>6" Fabricated Tower - Powdercoated White</v>
          </cell>
          <cell r="E20">
            <v>1</v>
          </cell>
          <cell r="F20" t="str">
            <v>Buy</v>
          </cell>
          <cell r="G20" t="str">
            <v>Yes</v>
          </cell>
        </row>
        <row r="21">
          <cell r="A21">
            <v>470202</v>
          </cell>
          <cell r="C21">
            <v>0</v>
          </cell>
          <cell r="D21" t="str">
            <v>Anhydrous Ammonia Intake Bung</v>
          </cell>
          <cell r="E21">
            <v>2</v>
          </cell>
          <cell r="F21" t="str">
            <v>Vendor Purchased Component</v>
          </cell>
          <cell r="G21" t="str">
            <v>No</v>
          </cell>
        </row>
        <row r="22">
          <cell r="A22">
            <v>470203</v>
          </cell>
          <cell r="C22">
            <v>0</v>
          </cell>
          <cell r="D22" t="str">
            <v>5" Filter Tower</v>
          </cell>
          <cell r="E22">
            <v>1</v>
          </cell>
          <cell r="F22" t="str">
            <v>Vendor Purchased Component</v>
          </cell>
          <cell r="G22" t="str">
            <v>No</v>
          </cell>
        </row>
        <row r="23">
          <cell r="A23">
            <v>470204</v>
          </cell>
          <cell r="C23">
            <v>0</v>
          </cell>
          <cell r="D23" t="str">
            <v>5" Filter Tower Bottom Plate</v>
          </cell>
          <cell r="E23">
            <v>1</v>
          </cell>
          <cell r="F23" t="str">
            <v>Vendor Purchased Component</v>
          </cell>
          <cell r="G23" t="str">
            <v>No</v>
          </cell>
        </row>
        <row r="24">
          <cell r="A24">
            <v>470205</v>
          </cell>
          <cell r="C24">
            <v>0</v>
          </cell>
          <cell r="D24" t="str">
            <v>5" Filter Strainer Base Plate</v>
          </cell>
          <cell r="E24">
            <v>1</v>
          </cell>
          <cell r="F24" t="str">
            <v>Vendor Purchased Component</v>
          </cell>
          <cell r="G24" t="str">
            <v>No</v>
          </cell>
        </row>
        <row r="25">
          <cell r="A25">
            <v>470206</v>
          </cell>
          <cell r="C25">
            <v>0</v>
          </cell>
          <cell r="D25" t="str">
            <v>Vapor Crossover Tube</v>
          </cell>
          <cell r="E25">
            <v>1</v>
          </cell>
          <cell r="F25" t="str">
            <v>Vendor Purchased Component</v>
          </cell>
          <cell r="G25" t="str">
            <v>No</v>
          </cell>
        </row>
        <row r="26">
          <cell r="A26">
            <v>470207</v>
          </cell>
          <cell r="C26">
            <v>0</v>
          </cell>
          <cell r="D26" t="str">
            <v>Liquid Crossover Tube</v>
          </cell>
          <cell r="E26">
            <v>1</v>
          </cell>
          <cell r="F26" t="str">
            <v>Vendor Purchased Component</v>
          </cell>
          <cell r="G26" t="str">
            <v>No</v>
          </cell>
        </row>
        <row r="27">
          <cell r="A27">
            <v>470208</v>
          </cell>
          <cell r="C27">
            <v>0</v>
          </cell>
          <cell r="D27" t="str">
            <v>6" Separation Tower</v>
          </cell>
          <cell r="E27">
            <v>1</v>
          </cell>
          <cell r="F27" t="str">
            <v>Vendor Purchased Component</v>
          </cell>
          <cell r="G27" t="str">
            <v>No</v>
          </cell>
        </row>
        <row r="28">
          <cell r="A28">
            <v>470209</v>
          </cell>
          <cell r="C28">
            <v>0</v>
          </cell>
          <cell r="D28" t="str">
            <v>6" Separation Tower Base Plate</v>
          </cell>
          <cell r="E28">
            <v>1</v>
          </cell>
          <cell r="F28" t="str">
            <v>Vendor Purchased Component</v>
          </cell>
          <cell r="G28" t="str">
            <v>No</v>
          </cell>
        </row>
        <row r="29">
          <cell r="A29">
            <v>470210</v>
          </cell>
          <cell r="C29">
            <v>0</v>
          </cell>
          <cell r="D29" t="str">
            <v>Separation Tower Outlet</v>
          </cell>
          <cell r="E29">
            <v>1</v>
          </cell>
          <cell r="F29" t="str">
            <v>Vendor Purchased Component</v>
          </cell>
          <cell r="G29" t="str">
            <v>No</v>
          </cell>
        </row>
        <row r="30">
          <cell r="A30">
            <v>470211</v>
          </cell>
          <cell r="C30">
            <v>0</v>
          </cell>
          <cell r="D30" t="str">
            <v>Separation Tower Baffle</v>
          </cell>
          <cell r="E30">
            <v>1</v>
          </cell>
          <cell r="F30" t="str">
            <v>Vendor Purchased Component</v>
          </cell>
          <cell r="G30" t="str">
            <v>No</v>
          </cell>
        </row>
        <row r="31">
          <cell r="A31">
            <v>470221</v>
          </cell>
          <cell r="B31">
            <v>45.36</v>
          </cell>
          <cell r="C31">
            <v>136.07999999999998</v>
          </cell>
          <cell r="D31" t="str">
            <v>Filter Strainer Magnet</v>
          </cell>
          <cell r="E31">
            <v>3</v>
          </cell>
          <cell r="F31" t="str">
            <v>Buy</v>
          </cell>
          <cell r="G31" t="str">
            <v>Yes</v>
          </cell>
        </row>
        <row r="32">
          <cell r="A32">
            <v>470223</v>
          </cell>
          <cell r="B32">
            <v>43.5</v>
          </cell>
          <cell r="C32">
            <v>43.5</v>
          </cell>
          <cell r="D32" t="str">
            <v>5" Filter Tower Cap</v>
          </cell>
          <cell r="E32">
            <v>1</v>
          </cell>
          <cell r="F32" t="str">
            <v>Buy</v>
          </cell>
          <cell r="G32" t="str">
            <v>Yes</v>
          </cell>
        </row>
        <row r="33">
          <cell r="A33">
            <v>470225</v>
          </cell>
          <cell r="B33">
            <v>52.03</v>
          </cell>
          <cell r="C33">
            <v>52.03</v>
          </cell>
          <cell r="D33" t="str">
            <v>5" Filter Tower Clamp/bolts &amp; nuts &amp; Gasket</v>
          </cell>
          <cell r="E33">
            <v>1</v>
          </cell>
          <cell r="F33" t="str">
            <v>Buy</v>
          </cell>
          <cell r="G33" t="str">
            <v>Yes</v>
          </cell>
        </row>
        <row r="34">
          <cell r="A34">
            <v>470227</v>
          </cell>
          <cell r="B34">
            <v>62</v>
          </cell>
          <cell r="C34">
            <v>62</v>
          </cell>
          <cell r="D34" t="str">
            <v>6" Separation Tower Clamp &amp; Gasket</v>
          </cell>
          <cell r="E34">
            <v>1</v>
          </cell>
          <cell r="F34" t="str">
            <v>Buy</v>
          </cell>
          <cell r="G34" t="str">
            <v>Yes</v>
          </cell>
        </row>
        <row r="35">
          <cell r="A35">
            <v>470230</v>
          </cell>
          <cell r="B35">
            <v>423.84</v>
          </cell>
          <cell r="C35">
            <v>423.84</v>
          </cell>
          <cell r="D35" t="str">
            <v>6" Separation Tower Cap Assembly</v>
          </cell>
          <cell r="E35">
            <v>1</v>
          </cell>
          <cell r="F35" t="str">
            <v>Buy/Make</v>
          </cell>
          <cell r="G35" t="str">
            <v>Yes</v>
          </cell>
        </row>
        <row r="36">
          <cell r="A36">
            <v>470231</v>
          </cell>
          <cell r="B36">
            <v>54.8</v>
          </cell>
          <cell r="C36">
            <v>54.8</v>
          </cell>
          <cell r="D36" t="str">
            <v>6" Separation Tower Cap</v>
          </cell>
          <cell r="E36">
            <v>1</v>
          </cell>
          <cell r="F36" t="str">
            <v>Buy</v>
          </cell>
          <cell r="G36" t="str">
            <v>Yes</v>
          </cell>
        </row>
        <row r="37">
          <cell r="A37">
            <v>470232</v>
          </cell>
          <cell r="B37">
            <v>6</v>
          </cell>
          <cell r="C37">
            <v>6</v>
          </cell>
          <cell r="D37" t="str">
            <v>6" Separation Tower Splash Plate</v>
          </cell>
          <cell r="E37">
            <v>1</v>
          </cell>
          <cell r="F37" t="str">
            <v>Buy</v>
          </cell>
          <cell r="G37" t="str">
            <v>Yes</v>
          </cell>
        </row>
        <row r="38">
          <cell r="A38">
            <v>470233</v>
          </cell>
          <cell r="B38">
            <v>39.9</v>
          </cell>
          <cell r="C38">
            <v>79.8</v>
          </cell>
          <cell r="D38" t="str">
            <v>Tower Liquid Level Sensor &amp; Float</v>
          </cell>
          <cell r="E38">
            <v>2</v>
          </cell>
          <cell r="F38" t="str">
            <v>Buy</v>
          </cell>
          <cell r="G38" t="str">
            <v>Yes</v>
          </cell>
        </row>
        <row r="39">
          <cell r="A39">
            <v>470234</v>
          </cell>
          <cell r="C39">
            <v>0</v>
          </cell>
          <cell r="D39" t="str">
            <v>Liquid Level Sensor</v>
          </cell>
          <cell r="E39">
            <v>1</v>
          </cell>
          <cell r="F39" t="str">
            <v>Vendor Purchased Component</v>
          </cell>
          <cell r="G39" t="str">
            <v>No</v>
          </cell>
        </row>
        <row r="40">
          <cell r="A40">
            <v>470235</v>
          </cell>
          <cell r="C40">
            <v>0</v>
          </cell>
          <cell r="D40" t="str">
            <v>Liquid Level Float</v>
          </cell>
          <cell r="E40">
            <v>1</v>
          </cell>
          <cell r="F40" t="str">
            <v>Vendor Purchased Component</v>
          </cell>
          <cell r="G40" t="str">
            <v>No</v>
          </cell>
        </row>
        <row r="41">
          <cell r="A41">
            <v>470236</v>
          </cell>
          <cell r="C41">
            <v>0</v>
          </cell>
          <cell r="D41" t="str">
            <v>Hair Pin</v>
          </cell>
          <cell r="E41">
            <v>1</v>
          </cell>
          <cell r="F41" t="str">
            <v>Vendor Purchased Component</v>
          </cell>
          <cell r="G41" t="str">
            <v>No</v>
          </cell>
        </row>
        <row r="42">
          <cell r="A42">
            <v>470237</v>
          </cell>
          <cell r="B42">
            <v>0.63</v>
          </cell>
          <cell r="C42">
            <v>1.8900000000000001</v>
          </cell>
          <cell r="D42" t="str">
            <v>Male to Female 1/4" Pipe Coupling</v>
          </cell>
          <cell r="E42">
            <v>3</v>
          </cell>
          <cell r="F42" t="str">
            <v>Buy</v>
          </cell>
          <cell r="G42" t="str">
            <v>Yes</v>
          </cell>
        </row>
        <row r="43">
          <cell r="A43">
            <v>470238</v>
          </cell>
          <cell r="B43">
            <v>1.5</v>
          </cell>
          <cell r="C43">
            <v>1.5</v>
          </cell>
          <cell r="D43" t="str">
            <v>3/8" X 1" Stainless Steel Stud</v>
          </cell>
          <cell r="E43">
            <v>1</v>
          </cell>
          <cell r="F43" t="str">
            <v>Buy</v>
          </cell>
          <cell r="G43" t="str">
            <v>Yes</v>
          </cell>
        </row>
        <row r="44">
          <cell r="A44">
            <v>207059</v>
          </cell>
          <cell r="B44">
            <v>0.23</v>
          </cell>
          <cell r="C44">
            <v>0.23</v>
          </cell>
          <cell r="D44" t="str">
            <v>3/8" Stainless Steel Hex Flange Nut</v>
          </cell>
          <cell r="E44">
            <v>1</v>
          </cell>
          <cell r="F44" t="str">
            <v>Buy</v>
          </cell>
          <cell r="G44" t="str">
            <v>Yes</v>
          </cell>
        </row>
        <row r="45">
          <cell r="A45">
            <v>470239</v>
          </cell>
          <cell r="B45">
            <v>0.39</v>
          </cell>
          <cell r="C45">
            <v>0.78</v>
          </cell>
          <cell r="D45" t="str">
            <v>3/8" Male JIC to 1/4" Male</v>
          </cell>
          <cell r="E45">
            <v>2</v>
          </cell>
          <cell r="F45" t="str">
            <v>Buy</v>
          </cell>
          <cell r="G45" t="str">
            <v>Yes</v>
          </cell>
        </row>
        <row r="46">
          <cell r="A46">
            <v>470240</v>
          </cell>
          <cell r="B46">
            <v>0.87</v>
          </cell>
          <cell r="C46">
            <v>1.74</v>
          </cell>
          <cell r="D46" t="str">
            <v>3/8" Female JIC to 1/4" Male</v>
          </cell>
          <cell r="E46">
            <v>2</v>
          </cell>
          <cell r="F46" t="str">
            <v>Buy</v>
          </cell>
          <cell r="G46" t="str">
            <v>Yes</v>
          </cell>
        </row>
        <row r="47">
          <cell r="A47">
            <v>470241</v>
          </cell>
          <cell r="B47">
            <v>106.25</v>
          </cell>
          <cell r="C47">
            <v>212.5</v>
          </cell>
          <cell r="D47" t="str">
            <v>Solenoid Valve</v>
          </cell>
          <cell r="E47">
            <v>2</v>
          </cell>
          <cell r="F47" t="str">
            <v>Buy</v>
          </cell>
          <cell r="G47" t="str">
            <v>Yes</v>
          </cell>
        </row>
        <row r="48">
          <cell r="A48">
            <v>470242</v>
          </cell>
          <cell r="B48">
            <v>5.75</v>
          </cell>
          <cell r="C48">
            <v>11.5</v>
          </cell>
          <cell r="D48" t="str">
            <v>SS Male Orifice Body CP1322SS 1/4 TT Body</v>
          </cell>
          <cell r="E48">
            <v>2</v>
          </cell>
          <cell r="F48" t="str">
            <v>Buy</v>
          </cell>
          <cell r="G48" t="str">
            <v>Yes</v>
          </cell>
        </row>
        <row r="49">
          <cell r="A49">
            <v>470243</v>
          </cell>
          <cell r="B49">
            <v>1.2</v>
          </cell>
          <cell r="C49">
            <v>2.4</v>
          </cell>
          <cell r="D49" t="str">
            <v>SS Orifice Plate CP4916-125</v>
          </cell>
          <cell r="E49">
            <v>2</v>
          </cell>
          <cell r="F49" t="str">
            <v>Buy</v>
          </cell>
          <cell r="G49" t="str">
            <v>Yes</v>
          </cell>
        </row>
        <row r="50">
          <cell r="A50">
            <v>470244</v>
          </cell>
          <cell r="B50">
            <v>6.9</v>
          </cell>
          <cell r="C50">
            <v>13.8</v>
          </cell>
          <cell r="D50" t="str">
            <v>1/8" SS Female Pipe Outlet adapter CP6250SS</v>
          </cell>
          <cell r="E50">
            <v>2</v>
          </cell>
          <cell r="F50" t="str">
            <v>Buy</v>
          </cell>
          <cell r="G50" t="str">
            <v>Yes</v>
          </cell>
        </row>
        <row r="51">
          <cell r="A51">
            <v>470245</v>
          </cell>
          <cell r="B51">
            <v>3.13</v>
          </cell>
          <cell r="C51">
            <v>6.26</v>
          </cell>
          <cell r="D51" t="str">
            <v>SS Orifice Body Nut CP1325SS</v>
          </cell>
          <cell r="E51">
            <v>2</v>
          </cell>
          <cell r="F51" t="str">
            <v>Buy</v>
          </cell>
          <cell r="G51" t="str">
            <v>Yes</v>
          </cell>
        </row>
        <row r="52">
          <cell r="A52">
            <v>470246</v>
          </cell>
          <cell r="B52">
            <v>1.94</v>
          </cell>
          <cell r="C52">
            <v>3.88</v>
          </cell>
          <cell r="D52" t="str">
            <v>SS Hose Barb 1/8" Pipe to 3/8" Barb, Air-Way #4501-6-2</v>
          </cell>
          <cell r="E52">
            <v>2</v>
          </cell>
          <cell r="F52" t="str">
            <v>Buy</v>
          </cell>
          <cell r="G52" t="str">
            <v>Yes</v>
          </cell>
        </row>
        <row r="53">
          <cell r="A53">
            <v>470247</v>
          </cell>
          <cell r="B53">
            <v>1.5</v>
          </cell>
          <cell r="C53">
            <v>3</v>
          </cell>
          <cell r="D53" t="str">
            <v>Weather Pack Female Plug Set</v>
          </cell>
          <cell r="E53">
            <v>2</v>
          </cell>
          <cell r="F53" t="str">
            <v>Buy</v>
          </cell>
          <cell r="G53" t="str">
            <v>Yes</v>
          </cell>
        </row>
        <row r="54">
          <cell r="A54">
            <v>470248</v>
          </cell>
          <cell r="B54">
            <v>1.5</v>
          </cell>
          <cell r="C54">
            <v>3</v>
          </cell>
          <cell r="D54" t="str">
            <v>Weather Pack Male Plug Set</v>
          </cell>
          <cell r="E54">
            <v>2</v>
          </cell>
          <cell r="F54" t="str">
            <v>Buy</v>
          </cell>
          <cell r="G54" t="str">
            <v>Yes</v>
          </cell>
        </row>
        <row r="55">
          <cell r="A55">
            <v>470249</v>
          </cell>
          <cell r="B55">
            <v>1.5</v>
          </cell>
          <cell r="C55">
            <v>1.5</v>
          </cell>
          <cell r="D55" t="str">
            <v>Weather Pack Plug Set - 4 Connection</v>
          </cell>
          <cell r="E55">
            <v>1</v>
          </cell>
          <cell r="F55" t="str">
            <v>Buy</v>
          </cell>
          <cell r="G55" t="str">
            <v>Yes</v>
          </cell>
        </row>
        <row r="56">
          <cell r="A56">
            <v>470250</v>
          </cell>
          <cell r="B56">
            <v>0.52</v>
          </cell>
          <cell r="C56">
            <v>0.52</v>
          </cell>
          <cell r="D56" t="str">
            <v>3/8" Male JIC to 1/4" Male Pipe Elbow</v>
          </cell>
          <cell r="E56">
            <v>1</v>
          </cell>
          <cell r="F56" t="str">
            <v>Buy</v>
          </cell>
          <cell r="G56" t="str">
            <v>Yes</v>
          </cell>
        </row>
        <row r="57">
          <cell r="A57">
            <v>470251</v>
          </cell>
          <cell r="B57">
            <v>0.15</v>
          </cell>
          <cell r="C57">
            <v>0.6</v>
          </cell>
          <cell r="D57" t="str">
            <v>1/4" Pipe Plug</v>
          </cell>
          <cell r="E57">
            <v>4</v>
          </cell>
          <cell r="F57" t="str">
            <v>Buy</v>
          </cell>
          <cell r="G57" t="str">
            <v>Yes</v>
          </cell>
        </row>
        <row r="58">
          <cell r="A58">
            <v>470252</v>
          </cell>
          <cell r="B58">
            <v>7.74</v>
          </cell>
          <cell r="C58">
            <v>7.74</v>
          </cell>
          <cell r="D58" t="str">
            <v>Pressure Bleed Off Valve</v>
          </cell>
          <cell r="E58">
            <v>1</v>
          </cell>
          <cell r="F58" t="str">
            <v>Buy</v>
          </cell>
          <cell r="G58" t="str">
            <v>Yes</v>
          </cell>
        </row>
        <row r="59">
          <cell r="A59">
            <v>470253</v>
          </cell>
          <cell r="B59">
            <v>5</v>
          </cell>
          <cell r="C59">
            <v>5</v>
          </cell>
          <cell r="D59" t="str">
            <v>Separation Tower Decal</v>
          </cell>
          <cell r="E59">
            <v>1</v>
          </cell>
          <cell r="F59" t="str">
            <v>Buy</v>
          </cell>
          <cell r="G59" t="str">
            <v>Yes</v>
          </cell>
        </row>
        <row r="60">
          <cell r="A60">
            <v>470254</v>
          </cell>
          <cell r="B60">
            <v>5</v>
          </cell>
          <cell r="C60">
            <v>5</v>
          </cell>
          <cell r="D60" t="str">
            <v>Filter Tower Decal</v>
          </cell>
          <cell r="E60">
            <v>1</v>
          </cell>
          <cell r="F60" t="str">
            <v>Buy</v>
          </cell>
          <cell r="G60" t="str">
            <v>Yes</v>
          </cell>
        </row>
        <row r="61">
          <cell r="A61">
            <v>470256</v>
          </cell>
          <cell r="B61">
            <v>35.479999999999997</v>
          </cell>
          <cell r="C61">
            <v>106.44</v>
          </cell>
          <cell r="D61" t="str">
            <v>Filter Strainer Basket - 50 mesh</v>
          </cell>
          <cell r="E61">
            <v>3</v>
          </cell>
          <cell r="F61" t="str">
            <v>Buy</v>
          </cell>
          <cell r="G61" t="str">
            <v>Yes</v>
          </cell>
        </row>
        <row r="62">
          <cell r="A62">
            <v>470255</v>
          </cell>
          <cell r="B62">
            <v>3</v>
          </cell>
          <cell r="C62">
            <v>3</v>
          </cell>
          <cell r="D62" t="str">
            <v>Lower Separation Tower Decal</v>
          </cell>
          <cell r="E62">
            <v>1</v>
          </cell>
          <cell r="F62" t="str">
            <v>Buy</v>
          </cell>
          <cell r="G62" t="str">
            <v>Yes</v>
          </cell>
        </row>
        <row r="63">
          <cell r="A63">
            <v>207056</v>
          </cell>
          <cell r="B63">
            <v>1</v>
          </cell>
          <cell r="C63">
            <v>2</v>
          </cell>
          <cell r="D63" t="str">
            <v>5/8" x 1 7/8" Grade 8 Bolt</v>
          </cell>
          <cell r="E63">
            <v>2</v>
          </cell>
          <cell r="F63" t="str">
            <v>Buy</v>
          </cell>
          <cell r="G63" t="str">
            <v>Yes</v>
          </cell>
        </row>
        <row r="64">
          <cell r="A64">
            <v>207057</v>
          </cell>
          <cell r="B64">
            <v>0.1</v>
          </cell>
          <cell r="C64">
            <v>0.2</v>
          </cell>
          <cell r="D64" t="str">
            <v xml:space="preserve">5/8" Grade 8 Lock Washer </v>
          </cell>
          <cell r="E64">
            <v>2</v>
          </cell>
          <cell r="F64" t="str">
            <v>Buy</v>
          </cell>
          <cell r="G64" t="str">
            <v>Yes</v>
          </cell>
        </row>
        <row r="65">
          <cell r="A65">
            <v>207058</v>
          </cell>
          <cell r="B65">
            <v>0.23</v>
          </cell>
          <cell r="C65">
            <v>0.92</v>
          </cell>
          <cell r="D65" t="str">
            <v>5/8" Grade 8 Washer</v>
          </cell>
          <cell r="E65">
            <v>4</v>
          </cell>
          <cell r="F65" t="str">
            <v>Buy</v>
          </cell>
          <cell r="G65" t="str">
            <v>Yes</v>
          </cell>
        </row>
        <row r="67">
          <cell r="A67">
            <v>470300</v>
          </cell>
          <cell r="C67">
            <v>1369.1999999999996</v>
          </cell>
          <cell r="D67" t="str">
            <v>Equiflow Pump Assembly</v>
          </cell>
          <cell r="F67" t="str">
            <v>Make</v>
          </cell>
          <cell r="G67" t="str">
            <v>Yes</v>
          </cell>
        </row>
        <row r="68">
          <cell r="A68">
            <v>470301</v>
          </cell>
          <cell r="B68">
            <v>23.08</v>
          </cell>
          <cell r="C68">
            <v>23.08</v>
          </cell>
          <cell r="D68" t="str">
            <v>2" Clamps/bolts/gaskets</v>
          </cell>
          <cell r="E68">
            <v>1</v>
          </cell>
          <cell r="F68" t="str">
            <v>Buy</v>
          </cell>
          <cell r="G68" t="str">
            <v>Yes</v>
          </cell>
        </row>
        <row r="69">
          <cell r="A69">
            <v>470303</v>
          </cell>
          <cell r="B69">
            <v>1119.75</v>
          </cell>
          <cell r="C69">
            <v>1119.75</v>
          </cell>
          <cell r="D69" t="str">
            <v>Pump/Motor</v>
          </cell>
          <cell r="E69">
            <v>1</v>
          </cell>
          <cell r="F69" t="str">
            <v>Buy</v>
          </cell>
          <cell r="G69" t="str">
            <v>Yes</v>
          </cell>
        </row>
        <row r="70">
          <cell r="A70">
            <v>470305</v>
          </cell>
          <cell r="B70">
            <v>34.31</v>
          </cell>
          <cell r="C70">
            <v>34.31</v>
          </cell>
          <cell r="D70" t="str">
            <v>1-1/2" male pipe to female pipe 90* elbow w/1)1/8", 2)1/4" female ports</v>
          </cell>
          <cell r="E70">
            <v>1</v>
          </cell>
          <cell r="F70" t="str">
            <v>Buy</v>
          </cell>
          <cell r="G70" t="str">
            <v>Yes</v>
          </cell>
        </row>
        <row r="71">
          <cell r="A71">
            <v>470308</v>
          </cell>
          <cell r="B71">
            <v>2.57</v>
          </cell>
          <cell r="C71">
            <v>2.57</v>
          </cell>
          <cell r="D71" t="str">
            <v>SS Tee - 1/4" Male Pipe, 1/4" Female Pipe, 5/16" Male JIC</v>
          </cell>
          <cell r="E71">
            <v>1</v>
          </cell>
          <cell r="F71" t="str">
            <v>Buy</v>
          </cell>
          <cell r="G71" t="str">
            <v>Yes</v>
          </cell>
        </row>
        <row r="72">
          <cell r="A72">
            <v>470309</v>
          </cell>
          <cell r="B72">
            <v>59.11</v>
          </cell>
          <cell r="C72">
            <v>59.11</v>
          </cell>
          <cell r="D72" t="str">
            <v>SS Braided Hose - 1/4" x 25" w/ 5/16" JIC Female Fittings</v>
          </cell>
          <cell r="E72">
            <v>1</v>
          </cell>
          <cell r="F72" t="str">
            <v>Buy</v>
          </cell>
          <cell r="G72" t="str">
            <v>Yes</v>
          </cell>
        </row>
        <row r="73">
          <cell r="A73">
            <v>470310</v>
          </cell>
          <cell r="B73">
            <v>52.47</v>
          </cell>
          <cell r="C73">
            <v>52.47</v>
          </cell>
          <cell r="D73" t="str">
            <v>300# Pressure Gauge</v>
          </cell>
          <cell r="E73">
            <v>1</v>
          </cell>
          <cell r="F73" t="str">
            <v>Buy</v>
          </cell>
          <cell r="G73" t="str">
            <v>Yes</v>
          </cell>
        </row>
        <row r="74">
          <cell r="A74">
            <v>470311</v>
          </cell>
          <cell r="B74">
            <v>14.66</v>
          </cell>
          <cell r="C74">
            <v>14.66</v>
          </cell>
          <cell r="D74" t="str">
            <v>250 PSI Hydrostatic relief valve</v>
          </cell>
          <cell r="E74">
            <v>1</v>
          </cell>
          <cell r="F74" t="str">
            <v>Buy</v>
          </cell>
          <cell r="G74" t="str">
            <v>Yes</v>
          </cell>
        </row>
        <row r="75">
          <cell r="A75">
            <v>470312</v>
          </cell>
          <cell r="B75">
            <v>3.98</v>
          </cell>
          <cell r="C75">
            <v>7.96</v>
          </cell>
          <cell r="D75" t="str">
            <v>1-1/2" male pipe to JIC male fitting</v>
          </cell>
          <cell r="E75">
            <v>2</v>
          </cell>
          <cell r="F75" t="str">
            <v>Buy</v>
          </cell>
          <cell r="G75" t="str">
            <v>Yes</v>
          </cell>
        </row>
        <row r="76">
          <cell r="A76">
            <v>470313</v>
          </cell>
          <cell r="B76">
            <v>20.28</v>
          </cell>
          <cell r="C76">
            <v>40.56</v>
          </cell>
          <cell r="D76" t="str">
            <v>1-1/2" JIC female to male pipe 90* elbow</v>
          </cell>
          <cell r="E76">
            <v>2</v>
          </cell>
          <cell r="F76" t="str">
            <v>Buy</v>
          </cell>
          <cell r="G76" t="str">
            <v>Yes</v>
          </cell>
        </row>
        <row r="77">
          <cell r="A77">
            <v>470314</v>
          </cell>
          <cell r="B77">
            <v>11.49</v>
          </cell>
          <cell r="C77">
            <v>11.49</v>
          </cell>
          <cell r="D77" t="str">
            <v>1-1/2" female pipe coupler</v>
          </cell>
          <cell r="E77">
            <v>1</v>
          </cell>
          <cell r="F77" t="str">
            <v>Buy</v>
          </cell>
          <cell r="G77" t="str">
            <v>Yes</v>
          </cell>
        </row>
        <row r="78">
          <cell r="A78">
            <v>470315</v>
          </cell>
          <cell r="B78">
            <v>2.62</v>
          </cell>
          <cell r="C78">
            <v>2.62</v>
          </cell>
          <cell r="D78" t="str">
            <v>Pump Spacer</v>
          </cell>
          <cell r="E78">
            <v>1</v>
          </cell>
          <cell r="F78" t="str">
            <v>Buy</v>
          </cell>
          <cell r="G78" t="str">
            <v>Yes</v>
          </cell>
        </row>
        <row r="79">
          <cell r="A79">
            <v>207046</v>
          </cell>
          <cell r="B79">
            <v>0.09</v>
          </cell>
          <cell r="C79">
            <v>0.18</v>
          </cell>
          <cell r="D79" t="str">
            <v>7/16" Top Lock Nut</v>
          </cell>
          <cell r="E79">
            <v>2</v>
          </cell>
          <cell r="F79" t="str">
            <v>Buy</v>
          </cell>
          <cell r="G79" t="str">
            <v>Yes</v>
          </cell>
        </row>
        <row r="80">
          <cell r="A80">
            <v>207047</v>
          </cell>
          <cell r="B80">
            <v>0.04</v>
          </cell>
          <cell r="C80">
            <v>0.08</v>
          </cell>
          <cell r="D80" t="str">
            <v>7/16" Zinc Flat Washer</v>
          </cell>
          <cell r="E80">
            <v>2</v>
          </cell>
          <cell r="F80" t="str">
            <v>Buy</v>
          </cell>
          <cell r="G80" t="str">
            <v>Yes</v>
          </cell>
        </row>
        <row r="81">
          <cell r="A81">
            <v>207048</v>
          </cell>
          <cell r="B81">
            <v>0.18</v>
          </cell>
          <cell r="C81">
            <v>0.36</v>
          </cell>
          <cell r="D81" t="str">
            <v>7/16" x 2" Zinc Bolt</v>
          </cell>
          <cell r="E81">
            <v>2</v>
          </cell>
          <cell r="F81" t="str">
            <v>Buy</v>
          </cell>
          <cell r="G81" t="str">
            <v>Yes</v>
          </cell>
        </row>
        <row r="83">
          <cell r="A83">
            <v>470400</v>
          </cell>
          <cell r="C83">
            <v>1361.6300000000006</v>
          </cell>
          <cell r="D83" t="str">
            <v>Base Unit Manifold Assembly</v>
          </cell>
          <cell r="F83" t="str">
            <v>Make</v>
          </cell>
          <cell r="G83" t="str">
            <v>Yes</v>
          </cell>
        </row>
        <row r="84">
          <cell r="A84">
            <v>470312</v>
          </cell>
          <cell r="B84">
            <v>3.98</v>
          </cell>
          <cell r="C84">
            <v>3.98</v>
          </cell>
          <cell r="D84" t="str">
            <v>1-1/2" male pipe to JIC male fitting</v>
          </cell>
          <cell r="E84">
            <v>1</v>
          </cell>
          <cell r="F84" t="str">
            <v>Buy</v>
          </cell>
          <cell r="G84" t="str">
            <v>Yes</v>
          </cell>
        </row>
        <row r="85">
          <cell r="A85">
            <v>470402</v>
          </cell>
          <cell r="B85">
            <v>2.4700000000000002</v>
          </cell>
          <cell r="C85">
            <v>4.9400000000000004</v>
          </cell>
          <cell r="D85" t="str">
            <v>Manifold Mounting Bracket</v>
          </cell>
          <cell r="E85">
            <v>2</v>
          </cell>
          <cell r="F85" t="str">
            <v>Buy</v>
          </cell>
          <cell r="G85" t="str">
            <v>Yes</v>
          </cell>
        </row>
        <row r="86">
          <cell r="A86">
            <v>470403</v>
          </cell>
          <cell r="B86">
            <v>449.93</v>
          </cell>
          <cell r="C86">
            <v>449.93</v>
          </cell>
          <cell r="D86" t="str">
            <v>1 1/2" Low Flow Flowmeter</v>
          </cell>
          <cell r="E86">
            <v>1</v>
          </cell>
          <cell r="F86" t="str">
            <v>Buy</v>
          </cell>
          <cell r="G86" t="str">
            <v>Yes</v>
          </cell>
        </row>
        <row r="87">
          <cell r="A87">
            <v>470405</v>
          </cell>
          <cell r="B87">
            <v>4.9400000000000004</v>
          </cell>
          <cell r="C87">
            <v>9.8800000000000008</v>
          </cell>
          <cell r="D87" t="str">
            <v>1 1/2" Male to Male Pipe Nipple</v>
          </cell>
          <cell r="E87">
            <v>2</v>
          </cell>
          <cell r="F87" t="str">
            <v>Buy</v>
          </cell>
          <cell r="G87" t="str">
            <v>Yes</v>
          </cell>
        </row>
        <row r="88">
          <cell r="A88">
            <v>470406</v>
          </cell>
          <cell r="B88">
            <v>441.18</v>
          </cell>
          <cell r="C88">
            <v>441.18</v>
          </cell>
          <cell r="D88" t="str">
            <v>1 1/2" Servo Valve Assembly</v>
          </cell>
          <cell r="E88">
            <v>1</v>
          </cell>
          <cell r="F88" t="str">
            <v>Buy</v>
          </cell>
          <cell r="G88" t="str">
            <v>Yes</v>
          </cell>
        </row>
        <row r="89">
          <cell r="A89">
            <v>470417</v>
          </cell>
          <cell r="D89" t="str">
            <v>Valve - 1-1/2" Servo Valve Body</v>
          </cell>
          <cell r="F89" t="str">
            <v>Vendor Supplied Component</v>
          </cell>
          <cell r="G89" t="str">
            <v>Yes</v>
          </cell>
        </row>
        <row r="90">
          <cell r="A90">
            <v>470418</v>
          </cell>
          <cell r="D90" t="str">
            <v>Actuator - 1-1/2" Servo Valve Acuator</v>
          </cell>
          <cell r="F90" t="str">
            <v>Vendor Supplied Component</v>
          </cell>
          <cell r="G90" t="str">
            <v>Yes</v>
          </cell>
        </row>
        <row r="91">
          <cell r="A91">
            <v>470407</v>
          </cell>
          <cell r="B91">
            <v>339.24</v>
          </cell>
          <cell r="C91">
            <v>339.24</v>
          </cell>
          <cell r="D91" t="str">
            <v>1 1/2" Master Valve</v>
          </cell>
          <cell r="E91">
            <v>1</v>
          </cell>
          <cell r="F91" t="str">
            <v>Buy</v>
          </cell>
          <cell r="G91" t="str">
            <v>Yes</v>
          </cell>
        </row>
        <row r="92">
          <cell r="A92">
            <v>470419</v>
          </cell>
          <cell r="D92" t="str">
            <v>Valve - 1-1/2" Master Valve Body</v>
          </cell>
          <cell r="F92" t="str">
            <v>Vendor Supplied Component</v>
          </cell>
          <cell r="G92" t="str">
            <v>Yes</v>
          </cell>
        </row>
        <row r="93">
          <cell r="A93">
            <v>470420</v>
          </cell>
          <cell r="D93" t="str">
            <v>Actuator - 1-1/2" Master Valve Acuator</v>
          </cell>
          <cell r="F93" t="str">
            <v>Vendor Supplied Component</v>
          </cell>
          <cell r="G93" t="str">
            <v>Yes</v>
          </cell>
        </row>
        <row r="94">
          <cell r="A94">
            <v>470408</v>
          </cell>
          <cell r="B94">
            <v>17.16</v>
          </cell>
          <cell r="C94">
            <v>17.16</v>
          </cell>
          <cell r="D94" t="str">
            <v>1-1/2" male pipe to 1-1/2" JIC female fitting</v>
          </cell>
          <cell r="E94">
            <v>1</v>
          </cell>
          <cell r="F94" t="str">
            <v>Buy</v>
          </cell>
          <cell r="G94" t="str">
            <v>Yes</v>
          </cell>
        </row>
        <row r="95">
          <cell r="A95">
            <v>470310</v>
          </cell>
          <cell r="B95">
            <v>52.47</v>
          </cell>
          <cell r="C95">
            <v>52.47</v>
          </cell>
          <cell r="D95" t="str">
            <v>300# Pressure Gauge</v>
          </cell>
          <cell r="E95">
            <v>1</v>
          </cell>
          <cell r="F95" t="str">
            <v>Buy</v>
          </cell>
          <cell r="G95" t="str">
            <v>Yes</v>
          </cell>
        </row>
        <row r="96">
          <cell r="A96">
            <v>470409</v>
          </cell>
          <cell r="B96">
            <v>1.46</v>
          </cell>
          <cell r="C96">
            <v>1.46</v>
          </cell>
          <cell r="D96" t="str">
            <v>SS Tee - 1/4" Male Pipe, 1/4" Female Pipe, 1/4" Female pipe thread</v>
          </cell>
          <cell r="E96">
            <v>1</v>
          </cell>
          <cell r="F96" t="str">
            <v>Buy</v>
          </cell>
          <cell r="G96" t="str">
            <v>Yes</v>
          </cell>
        </row>
        <row r="97">
          <cell r="A97">
            <v>470410</v>
          </cell>
          <cell r="B97">
            <v>5.45</v>
          </cell>
          <cell r="C97">
            <v>5.45</v>
          </cell>
          <cell r="D97" t="str">
            <v>1-1/2" male JIC to 1-1/4" male pipe fitting</v>
          </cell>
          <cell r="E97">
            <v>1</v>
          </cell>
          <cell r="F97" t="str">
            <v>Buy</v>
          </cell>
          <cell r="G97" t="str">
            <v>Yes</v>
          </cell>
        </row>
        <row r="98">
          <cell r="A98">
            <v>470411</v>
          </cell>
          <cell r="B98">
            <v>21.14</v>
          </cell>
          <cell r="C98">
            <v>21.14</v>
          </cell>
          <cell r="D98" t="str">
            <v>1-1/4" female pipe TEE with 3/8" female pipe port</v>
          </cell>
          <cell r="E98">
            <v>1</v>
          </cell>
          <cell r="F98" t="str">
            <v>Buy</v>
          </cell>
          <cell r="G98" t="str">
            <v>Yes</v>
          </cell>
        </row>
        <row r="99">
          <cell r="A99">
            <v>470414</v>
          </cell>
          <cell r="B99">
            <v>7.95</v>
          </cell>
          <cell r="C99">
            <v>7.95</v>
          </cell>
          <cell r="D99" t="str">
            <v>1-1/4" male pipe bushing with 1/4 female pipe port</v>
          </cell>
          <cell r="E99">
            <v>1</v>
          </cell>
          <cell r="F99" t="str">
            <v>Buy</v>
          </cell>
          <cell r="G99" t="str">
            <v>Yes</v>
          </cell>
        </row>
        <row r="100">
          <cell r="A100">
            <v>470415</v>
          </cell>
          <cell r="B100">
            <v>3.53</v>
          </cell>
          <cell r="C100">
            <v>3.53</v>
          </cell>
          <cell r="D100" t="str">
            <v>1-1/4" male pipe nipple</v>
          </cell>
          <cell r="E100">
            <v>1</v>
          </cell>
          <cell r="F100" t="str">
            <v>Buy</v>
          </cell>
          <cell r="G100" t="str">
            <v>Yes</v>
          </cell>
        </row>
        <row r="101">
          <cell r="A101">
            <v>470416</v>
          </cell>
          <cell r="B101">
            <v>1</v>
          </cell>
          <cell r="C101">
            <v>1</v>
          </cell>
          <cell r="D101" t="str">
            <v>3/8" male pipe plug</v>
          </cell>
          <cell r="E101">
            <v>1</v>
          </cell>
          <cell r="F101" t="str">
            <v>Buy</v>
          </cell>
          <cell r="G101" t="str">
            <v>Yes</v>
          </cell>
        </row>
        <row r="102">
          <cell r="A102">
            <v>207049</v>
          </cell>
          <cell r="B102">
            <v>0.23</v>
          </cell>
          <cell r="C102">
            <v>0.92</v>
          </cell>
          <cell r="D102" t="str">
            <v>Bracket Bolt 1/2" X 1-1/2"</v>
          </cell>
          <cell r="E102">
            <v>4</v>
          </cell>
          <cell r="F102" t="str">
            <v>Buy</v>
          </cell>
          <cell r="G102" t="str">
            <v>Yes</v>
          </cell>
        </row>
        <row r="103">
          <cell r="A103">
            <v>207050</v>
          </cell>
          <cell r="B103">
            <v>0.25</v>
          </cell>
          <cell r="C103">
            <v>1</v>
          </cell>
          <cell r="D103" t="str">
            <v>Bracket Nut - Top Lock</v>
          </cell>
          <cell r="E103">
            <v>4</v>
          </cell>
          <cell r="F103" t="str">
            <v>Buy</v>
          </cell>
          <cell r="G103" t="str">
            <v>Yes</v>
          </cell>
        </row>
        <row r="104">
          <cell r="A104">
            <v>207051</v>
          </cell>
          <cell r="B104">
            <v>0.1</v>
          </cell>
          <cell r="C104">
            <v>0.4</v>
          </cell>
          <cell r="D104" t="str">
            <v>1/2" washer</v>
          </cell>
          <cell r="E104">
            <v>4</v>
          </cell>
          <cell r="F104" t="str">
            <v>Buy</v>
          </cell>
          <cell r="G104" t="str">
            <v>Yes</v>
          </cell>
        </row>
        <row r="106">
          <cell r="A106">
            <v>470500</v>
          </cell>
          <cell r="C106">
            <v>28.689999999999998</v>
          </cell>
          <cell r="D106" t="str">
            <v>Base System Wiring Harnesses</v>
          </cell>
          <cell r="F106" t="str">
            <v>Make</v>
          </cell>
          <cell r="G106" t="str">
            <v>Yes</v>
          </cell>
        </row>
        <row r="107">
          <cell r="A107">
            <v>470501</v>
          </cell>
          <cell r="B107">
            <v>12.29</v>
          </cell>
          <cell r="C107">
            <v>12.29</v>
          </cell>
          <cell r="D107" t="str">
            <v>Powercable for EquIflow</v>
          </cell>
          <cell r="E107">
            <v>1</v>
          </cell>
          <cell r="F107" t="str">
            <v>Buy</v>
          </cell>
          <cell r="G107" t="str">
            <v>Yes</v>
          </cell>
        </row>
        <row r="108">
          <cell r="A108">
            <v>470502</v>
          </cell>
          <cell r="B108">
            <v>16.399999999999999</v>
          </cell>
          <cell r="C108">
            <v>16.399999999999999</v>
          </cell>
          <cell r="D108" t="str">
            <v>Powercable for Valves</v>
          </cell>
          <cell r="E108">
            <v>1</v>
          </cell>
          <cell r="F108" t="str">
            <v>Buy</v>
          </cell>
          <cell r="G108" t="str">
            <v>Yes</v>
          </cell>
        </row>
        <row r="111">
          <cell r="A111">
            <v>470600</v>
          </cell>
          <cell r="C111">
            <v>265.27</v>
          </cell>
          <cell r="D111" t="str">
            <v>4 port Splitter Connection Kit</v>
          </cell>
          <cell r="F111" t="str">
            <v>Make</v>
          </cell>
          <cell r="G111" t="str">
            <v>Yes</v>
          </cell>
        </row>
        <row r="112">
          <cell r="A112">
            <v>470412</v>
          </cell>
          <cell r="B112">
            <v>16.079999999999998</v>
          </cell>
          <cell r="C112">
            <v>16.079999999999998</v>
          </cell>
          <cell r="D112" t="str">
            <v>1 1/4" Female Pipe 90 Deg Elbow w/ 1/4" Female Pipe Port</v>
          </cell>
          <cell r="E112">
            <v>1</v>
          </cell>
          <cell r="F112" t="str">
            <v>Buy</v>
          </cell>
          <cell r="G112" t="str">
            <v>Yes</v>
          </cell>
        </row>
        <row r="113">
          <cell r="A113">
            <v>470415</v>
          </cell>
          <cell r="B113">
            <v>3.53</v>
          </cell>
          <cell r="C113">
            <v>3.53</v>
          </cell>
          <cell r="D113" t="str">
            <v>1-1/4" male pipe nipple</v>
          </cell>
          <cell r="E113">
            <v>1</v>
          </cell>
          <cell r="F113" t="str">
            <v>Buy</v>
          </cell>
          <cell r="G113" t="str">
            <v>Yes</v>
          </cell>
        </row>
        <row r="114">
          <cell r="A114">
            <v>470413</v>
          </cell>
          <cell r="B114">
            <v>14.66</v>
          </cell>
          <cell r="C114">
            <v>14.66</v>
          </cell>
          <cell r="D114" t="str">
            <v>Hydrostatic Pressure Relief Valve</v>
          </cell>
          <cell r="E114">
            <v>1</v>
          </cell>
          <cell r="F114" t="str">
            <v>Buy</v>
          </cell>
          <cell r="G114" t="str">
            <v>Yes</v>
          </cell>
        </row>
        <row r="115">
          <cell r="A115">
            <v>470624</v>
          </cell>
          <cell r="B115">
            <v>231</v>
          </cell>
          <cell r="C115">
            <v>231</v>
          </cell>
          <cell r="D115" t="str">
            <v>IPS2-4 - 4 port splitter</v>
          </cell>
          <cell r="E115">
            <v>1</v>
          </cell>
          <cell r="F115" t="str">
            <v>Buy</v>
          </cell>
          <cell r="G115" t="str">
            <v>Yes</v>
          </cell>
        </row>
        <row r="117">
          <cell r="A117">
            <v>470601</v>
          </cell>
          <cell r="C117">
            <v>302.09999999999997</v>
          </cell>
          <cell r="D117" t="str">
            <v>6 port Splitter Connection Kit</v>
          </cell>
          <cell r="F117" t="str">
            <v>Make</v>
          </cell>
          <cell r="G117" t="str">
            <v>Yes</v>
          </cell>
        </row>
        <row r="118">
          <cell r="A118">
            <v>470412</v>
          </cell>
          <cell r="B118">
            <v>16.079999999999998</v>
          </cell>
          <cell r="C118">
            <v>16.079999999999998</v>
          </cell>
          <cell r="D118" t="str">
            <v>1 1/4" Female Pipe 90 Deg Elbow w/ 1/4" Female Pipe Port</v>
          </cell>
          <cell r="E118">
            <v>1</v>
          </cell>
          <cell r="F118" t="str">
            <v>Buy</v>
          </cell>
          <cell r="G118" t="str">
            <v>Yes</v>
          </cell>
        </row>
        <row r="119">
          <cell r="A119">
            <v>470415</v>
          </cell>
          <cell r="B119">
            <v>3.53</v>
          </cell>
          <cell r="C119">
            <v>3.53</v>
          </cell>
          <cell r="D119" t="str">
            <v>1-1/4" male pipe nipple</v>
          </cell>
          <cell r="E119">
            <v>1</v>
          </cell>
          <cell r="F119" t="str">
            <v>Buy</v>
          </cell>
          <cell r="G119" t="str">
            <v>Yes</v>
          </cell>
        </row>
        <row r="120">
          <cell r="A120">
            <v>470413</v>
          </cell>
          <cell r="B120">
            <v>14.66</v>
          </cell>
          <cell r="C120">
            <v>14.66</v>
          </cell>
          <cell r="D120" t="str">
            <v>Hydrostatic Pressure Relief Valve</v>
          </cell>
          <cell r="E120">
            <v>1</v>
          </cell>
          <cell r="F120" t="str">
            <v>Buy</v>
          </cell>
          <cell r="G120" t="str">
            <v>Yes</v>
          </cell>
        </row>
        <row r="121">
          <cell r="A121">
            <v>470626</v>
          </cell>
          <cell r="B121">
            <v>267.83</v>
          </cell>
          <cell r="C121">
            <v>267.83</v>
          </cell>
          <cell r="D121" t="str">
            <v>IPS2-6 - 6 port splitter</v>
          </cell>
          <cell r="E121">
            <v>1</v>
          </cell>
          <cell r="F121" t="str">
            <v>Buy</v>
          </cell>
          <cell r="G121" t="str">
            <v>Yes</v>
          </cell>
        </row>
        <row r="124">
          <cell r="A124">
            <v>470610</v>
          </cell>
          <cell r="C124">
            <v>283.25</v>
          </cell>
          <cell r="D124" t="str">
            <v>13 port Flow Divider &amp; Base Unit Connection Kit</v>
          </cell>
          <cell r="F124" t="str">
            <v>Make</v>
          </cell>
          <cell r="G124" t="str">
            <v>Yes</v>
          </cell>
        </row>
        <row r="125">
          <cell r="A125">
            <v>470650</v>
          </cell>
          <cell r="B125">
            <v>2.2400000000000002</v>
          </cell>
          <cell r="C125">
            <v>2.2400000000000002</v>
          </cell>
          <cell r="D125" t="str">
            <v>1" male pipe nipple</v>
          </cell>
          <cell r="E125">
            <v>1</v>
          </cell>
          <cell r="F125" t="str">
            <v>Buy</v>
          </cell>
          <cell r="G125" t="str">
            <v>Yes</v>
          </cell>
        </row>
        <row r="126">
          <cell r="A126">
            <v>470421</v>
          </cell>
          <cell r="B126">
            <v>16.05</v>
          </cell>
          <cell r="C126">
            <v>16.05</v>
          </cell>
          <cell r="D126" t="str">
            <v>1-1/4" female pipe X 1" female pipe 90* elbow with 1/4" female pipe port</v>
          </cell>
          <cell r="E126">
            <v>1</v>
          </cell>
          <cell r="F126" t="str">
            <v>Buy</v>
          </cell>
          <cell r="G126" t="str">
            <v>Yes</v>
          </cell>
        </row>
        <row r="127">
          <cell r="A127">
            <v>470413</v>
          </cell>
          <cell r="B127">
            <v>14.66</v>
          </cell>
          <cell r="C127">
            <v>14.66</v>
          </cell>
          <cell r="D127" t="str">
            <v>Hydrostatic Pressure Relief Valve</v>
          </cell>
          <cell r="E127">
            <v>1</v>
          </cell>
          <cell r="F127" t="str">
            <v>Buy</v>
          </cell>
          <cell r="G127" t="str">
            <v>Yes</v>
          </cell>
        </row>
        <row r="128">
          <cell r="A128">
            <v>470251</v>
          </cell>
          <cell r="B128">
            <v>0.15</v>
          </cell>
          <cell r="C128">
            <v>0.3</v>
          </cell>
          <cell r="D128" t="str">
            <v>1/4" pipe plug</v>
          </cell>
          <cell r="E128">
            <v>2</v>
          </cell>
          <cell r="F128" t="str">
            <v>Buy</v>
          </cell>
          <cell r="G128" t="str">
            <v>Yes</v>
          </cell>
        </row>
        <row r="129">
          <cell r="A129">
            <v>470613</v>
          </cell>
          <cell r="B129">
            <v>250</v>
          </cell>
          <cell r="C129">
            <v>250</v>
          </cell>
          <cell r="D129" t="str">
            <v>IP-1300 - 13 port flow divider</v>
          </cell>
          <cell r="E129">
            <v>1</v>
          </cell>
          <cell r="F129" t="str">
            <v>Buy</v>
          </cell>
          <cell r="G129" t="str">
            <v>Yes</v>
          </cell>
        </row>
        <row r="131">
          <cell r="A131">
            <v>470611</v>
          </cell>
          <cell r="C131">
            <v>373.05</v>
          </cell>
          <cell r="D131" t="str">
            <v>18 port Flow Divider &amp; Base Unit Connection Kit</v>
          </cell>
          <cell r="F131" t="str">
            <v>Make</v>
          </cell>
          <cell r="G131" t="str">
            <v>Yes</v>
          </cell>
        </row>
        <row r="132">
          <cell r="A132">
            <v>470650</v>
          </cell>
          <cell r="B132">
            <v>2.2400000000000002</v>
          </cell>
          <cell r="C132">
            <v>2.2400000000000002</v>
          </cell>
          <cell r="D132" t="str">
            <v>1" male pipe nipple</v>
          </cell>
          <cell r="E132">
            <v>1</v>
          </cell>
          <cell r="F132" t="str">
            <v>Buy</v>
          </cell>
          <cell r="G132" t="str">
            <v>Yes</v>
          </cell>
        </row>
        <row r="133">
          <cell r="A133">
            <v>470421</v>
          </cell>
          <cell r="B133">
            <v>16.05</v>
          </cell>
          <cell r="C133">
            <v>16.05</v>
          </cell>
          <cell r="D133" t="str">
            <v>1-1/4" female pipe X 1" female pipe 90* elbow with 1/4" female pipe port</v>
          </cell>
          <cell r="E133">
            <v>1</v>
          </cell>
          <cell r="F133" t="str">
            <v>Buy</v>
          </cell>
          <cell r="G133" t="str">
            <v>Yes</v>
          </cell>
        </row>
        <row r="134">
          <cell r="A134">
            <v>470413</v>
          </cell>
          <cell r="B134">
            <v>14.66</v>
          </cell>
          <cell r="C134">
            <v>14.66</v>
          </cell>
          <cell r="D134" t="str">
            <v>Hydrostatic Pressure Relief Valve</v>
          </cell>
          <cell r="E134">
            <v>1</v>
          </cell>
          <cell r="F134" t="str">
            <v>Buy</v>
          </cell>
          <cell r="G134" t="str">
            <v>Yes</v>
          </cell>
        </row>
        <row r="135">
          <cell r="A135">
            <v>470251</v>
          </cell>
          <cell r="B135">
            <v>0.15</v>
          </cell>
          <cell r="C135">
            <v>0.6</v>
          </cell>
          <cell r="D135" t="str">
            <v>1/4" pipe plug</v>
          </cell>
          <cell r="E135">
            <v>4</v>
          </cell>
          <cell r="F135" t="str">
            <v>Buy</v>
          </cell>
          <cell r="G135" t="str">
            <v>Yes</v>
          </cell>
        </row>
        <row r="136">
          <cell r="A136">
            <v>470618</v>
          </cell>
          <cell r="B136">
            <v>339.5</v>
          </cell>
          <cell r="C136">
            <v>339.5</v>
          </cell>
          <cell r="D136" t="str">
            <v>IP-1300 - 13 port flow divider</v>
          </cell>
          <cell r="E136">
            <v>1</v>
          </cell>
          <cell r="F136" t="str">
            <v>Buy</v>
          </cell>
          <cell r="G136" t="str">
            <v>Yes</v>
          </cell>
        </row>
      </sheetData>
      <sheetData sheetId="2">
        <row r="4">
          <cell r="H4" t="str">
            <v>Extended System Cost Check</v>
          </cell>
        </row>
        <row r="5">
          <cell r="H5" t="str">
            <v>Extended System Cost</v>
          </cell>
        </row>
        <row r="9">
          <cell r="A9" t="str">
            <v>Part Number</v>
          </cell>
          <cell r="D9" t="str">
            <v>Component Std. Cost</v>
          </cell>
          <cell r="E9" t="str">
            <v>Ext. Standard Cost</v>
          </cell>
          <cell r="F9" t="str">
            <v>Description</v>
          </cell>
          <cell r="G9" t="str">
            <v>Qty</v>
          </cell>
          <cell r="H9" t="str">
            <v>Purchasing Status</v>
          </cell>
          <cell r="I9" t="str">
            <v>Servicable</v>
          </cell>
        </row>
        <row r="11">
          <cell r="F11" t="str">
            <v>Supply line fittings to tower (must match supply line sizing, plug needed for 1 supply line)</v>
          </cell>
        </row>
        <row r="12">
          <cell r="A12">
            <v>470631</v>
          </cell>
          <cell r="D12">
            <v>9.3000000000000007</v>
          </cell>
          <cell r="E12">
            <v>9.3000000000000007</v>
          </cell>
          <cell r="F12" t="str">
            <v>2" - 1 1/2" reducer</v>
          </cell>
          <cell r="G12">
            <v>1</v>
          </cell>
          <cell r="H12" t="str">
            <v>Buy</v>
          </cell>
          <cell r="I12" t="str">
            <v>Yes</v>
          </cell>
        </row>
        <row r="13">
          <cell r="A13">
            <v>470632</v>
          </cell>
          <cell r="D13">
            <v>9.09</v>
          </cell>
          <cell r="E13">
            <v>9.09</v>
          </cell>
          <cell r="F13" t="str">
            <v>2" - 1 1/4" reducer</v>
          </cell>
          <cell r="G13">
            <v>1</v>
          </cell>
          <cell r="H13" t="str">
            <v>Buy</v>
          </cell>
          <cell r="I13" t="str">
            <v>Yes</v>
          </cell>
        </row>
        <row r="14">
          <cell r="A14">
            <v>470633</v>
          </cell>
          <cell r="D14">
            <v>5.95</v>
          </cell>
          <cell r="E14">
            <v>5.95</v>
          </cell>
          <cell r="F14" t="str">
            <v>2" plug</v>
          </cell>
          <cell r="G14">
            <v>1</v>
          </cell>
          <cell r="H14" t="str">
            <v>Buy</v>
          </cell>
          <cell r="I14" t="str">
            <v>Yes</v>
          </cell>
        </row>
        <row r="15">
          <cell r="A15">
            <v>470634</v>
          </cell>
          <cell r="D15">
            <v>21.48</v>
          </cell>
          <cell r="E15">
            <v>21.48</v>
          </cell>
          <cell r="F15" t="str">
            <v>1 1/2" MPT to FPT elbow</v>
          </cell>
          <cell r="G15">
            <v>1</v>
          </cell>
          <cell r="H15" t="str">
            <v>Buy</v>
          </cell>
          <cell r="I15" t="str">
            <v>Yes</v>
          </cell>
        </row>
        <row r="16">
          <cell r="A16">
            <v>470635</v>
          </cell>
          <cell r="D16">
            <v>8.67</v>
          </cell>
          <cell r="E16">
            <v>8.67</v>
          </cell>
          <cell r="F16" t="str">
            <v>1 1/4" MPT to FPT elbow</v>
          </cell>
          <cell r="G16">
            <v>1</v>
          </cell>
          <cell r="H16" t="str">
            <v>Buy</v>
          </cell>
          <cell r="I16" t="str">
            <v>Yes</v>
          </cell>
        </row>
        <row r="18">
          <cell r="A18" t="str">
            <v>(Step 8)</v>
          </cell>
          <cell r="F18" t="str">
            <v>Choose Section flow dividers and Quantity if Splitter on Base Unit (Each flow divider on system must be the same)</v>
          </cell>
        </row>
        <row r="19">
          <cell r="A19">
            <v>470606</v>
          </cell>
          <cell r="D19">
            <v>203.75</v>
          </cell>
          <cell r="E19">
            <v>203.75</v>
          </cell>
          <cell r="F19" t="str">
            <v>IP-0600 - 6 port flow divider</v>
          </cell>
          <cell r="G19">
            <v>1</v>
          </cell>
          <cell r="H19" t="str">
            <v>Buy</v>
          </cell>
          <cell r="I19" t="str">
            <v>Yes</v>
          </cell>
        </row>
        <row r="20">
          <cell r="A20">
            <v>470613</v>
          </cell>
          <cell r="D20">
            <v>249.995</v>
          </cell>
          <cell r="E20">
            <v>249.995</v>
          </cell>
          <cell r="F20" t="str">
            <v>IP-1300 - 13 port flow divider</v>
          </cell>
          <cell r="G20">
            <v>1</v>
          </cell>
          <cell r="H20" t="str">
            <v>Buy</v>
          </cell>
          <cell r="I20" t="str">
            <v>Yes</v>
          </cell>
        </row>
        <row r="21">
          <cell r="A21">
            <v>470618</v>
          </cell>
          <cell r="D21">
            <v>339.5</v>
          </cell>
          <cell r="E21">
            <v>339.5</v>
          </cell>
          <cell r="F21" t="str">
            <v>IP-1800 - 18 port flow divider</v>
          </cell>
          <cell r="G21">
            <v>1</v>
          </cell>
          <cell r="H21" t="str">
            <v>Buy</v>
          </cell>
          <cell r="I21" t="str">
            <v>Yes</v>
          </cell>
        </row>
        <row r="23">
          <cell r="A23" t="str">
            <v>(Step 3 / 9)</v>
          </cell>
          <cell r="F23" t="str">
            <v>Required Flow Divider Fittings - (Total Flow Divider Accesory Kits + Plugs = Total Number of Flow Divider Ports)</v>
          </cell>
        </row>
        <row r="24">
          <cell r="A24">
            <v>470660</v>
          </cell>
          <cell r="E24">
            <v>12.940000000000001</v>
          </cell>
          <cell r="F24" t="str">
            <v>Flow Divider Accessory Kit - No Gauge Tree - 1/row</v>
          </cell>
          <cell r="H24" t="str">
            <v>Make</v>
          </cell>
          <cell r="I24" t="str">
            <v>Yes</v>
          </cell>
        </row>
        <row r="25">
          <cell r="B25">
            <v>470661</v>
          </cell>
          <cell r="D25">
            <v>5.75</v>
          </cell>
          <cell r="E25">
            <v>5.75</v>
          </cell>
          <cell r="F25" t="str">
            <v>TeeJet 1/4" Adapter, CP1322-SS</v>
          </cell>
          <cell r="G25">
            <v>1</v>
          </cell>
          <cell r="H25" t="str">
            <v>Buy</v>
          </cell>
          <cell r="I25" t="str">
            <v>No</v>
          </cell>
        </row>
        <row r="26">
          <cell r="B26">
            <v>470662</v>
          </cell>
          <cell r="D26">
            <v>6.65</v>
          </cell>
          <cell r="E26">
            <v>6.65</v>
          </cell>
          <cell r="F26" t="str">
            <v>Airway Cap to 3/8" Barb Fitting</v>
          </cell>
          <cell r="G26">
            <v>1</v>
          </cell>
          <cell r="H26" t="str">
            <v>Buy</v>
          </cell>
          <cell r="I26" t="str">
            <v>No</v>
          </cell>
        </row>
        <row r="27">
          <cell r="B27">
            <v>207010</v>
          </cell>
          <cell r="D27">
            <v>0.27</v>
          </cell>
          <cell r="E27">
            <v>0.54</v>
          </cell>
          <cell r="F27" t="str">
            <v>Hose Clamp</v>
          </cell>
          <cell r="G27">
            <v>2</v>
          </cell>
          <cell r="H27" t="str">
            <v>Buy</v>
          </cell>
          <cell r="I27" t="str">
            <v>No</v>
          </cell>
        </row>
        <row r="29">
          <cell r="A29">
            <v>470665</v>
          </cell>
          <cell r="E29">
            <v>15.21</v>
          </cell>
          <cell r="F29" t="str">
            <v>Flow Divider Accessory Kit - Gauge Tree - 1/row</v>
          </cell>
          <cell r="H29" t="str">
            <v>Make</v>
          </cell>
          <cell r="I29" t="str">
            <v>Yes</v>
          </cell>
        </row>
        <row r="30">
          <cell r="B30">
            <v>470661</v>
          </cell>
          <cell r="D30">
            <v>5.75</v>
          </cell>
          <cell r="E30">
            <v>5.75</v>
          </cell>
          <cell r="F30" t="str">
            <v>TeeJet 1/4" Adapter, CP1322-SS</v>
          </cell>
          <cell r="G30">
            <v>1</v>
          </cell>
          <cell r="H30" t="str">
            <v>Buy</v>
          </cell>
          <cell r="I30" t="str">
            <v>No</v>
          </cell>
        </row>
        <row r="31">
          <cell r="B31">
            <v>470663</v>
          </cell>
          <cell r="D31">
            <v>8.92</v>
          </cell>
          <cell r="E31">
            <v>8.92</v>
          </cell>
          <cell r="F31" t="str">
            <v>Airway Cap to 3/8" and 1/4" Barbed Fitting</v>
          </cell>
          <cell r="G31">
            <v>1</v>
          </cell>
          <cell r="H31" t="str">
            <v>Buy</v>
          </cell>
          <cell r="I31" t="str">
            <v>No</v>
          </cell>
        </row>
        <row r="32">
          <cell r="B32">
            <v>207010</v>
          </cell>
          <cell r="D32">
            <v>0.27</v>
          </cell>
          <cell r="E32">
            <v>0.54</v>
          </cell>
          <cell r="F32" t="str">
            <v>Hose Clamp</v>
          </cell>
          <cell r="G32">
            <v>2</v>
          </cell>
          <cell r="H32" t="str">
            <v>Buy</v>
          </cell>
          <cell r="I32" t="str">
            <v>No</v>
          </cell>
        </row>
        <row r="34">
          <cell r="A34" t="str">
            <v>(Step 6)</v>
          </cell>
          <cell r="F34" t="str">
            <v>Required Splitter Fittings (Total must equal # of Ports on selected splitter on base unit)</v>
          </cell>
        </row>
        <row r="35">
          <cell r="A35">
            <v>470651</v>
          </cell>
          <cell r="D35">
            <v>3.4</v>
          </cell>
          <cell r="E35">
            <v>3.4</v>
          </cell>
          <cell r="F35" t="str">
            <v>Swivel - 1" x 1" Male to Female - NPT</v>
          </cell>
          <cell r="G35">
            <v>1</v>
          </cell>
          <cell r="H35" t="str">
            <v>Buy</v>
          </cell>
          <cell r="I35" t="str">
            <v>Yes</v>
          </cell>
        </row>
        <row r="36">
          <cell r="A36">
            <v>470652</v>
          </cell>
          <cell r="D36">
            <v>4.53</v>
          </cell>
          <cell r="E36">
            <v>4.53</v>
          </cell>
          <cell r="F36" t="str">
            <v>Swivel - 1" 45 Deg Elbow</v>
          </cell>
          <cell r="G36">
            <v>1</v>
          </cell>
          <cell r="H36" t="str">
            <v>Buy</v>
          </cell>
          <cell r="I36" t="str">
            <v>Yes</v>
          </cell>
        </row>
        <row r="37">
          <cell r="A37">
            <v>470653</v>
          </cell>
          <cell r="D37">
            <v>4.72</v>
          </cell>
          <cell r="E37">
            <v>4.72</v>
          </cell>
          <cell r="F37" t="str">
            <v>Swivel - 1" 90 Deg Elbow</v>
          </cell>
          <cell r="G37">
            <v>1</v>
          </cell>
          <cell r="H37" t="str">
            <v>Buy</v>
          </cell>
          <cell r="I37" t="str">
            <v>Yes</v>
          </cell>
        </row>
        <row r="38">
          <cell r="A38">
            <v>470654</v>
          </cell>
          <cell r="D38">
            <v>1.51</v>
          </cell>
          <cell r="E38">
            <v>1.51</v>
          </cell>
          <cell r="F38" t="str">
            <v>1" Plug</v>
          </cell>
          <cell r="G38">
            <v>1</v>
          </cell>
          <cell r="H38" t="str">
            <v>Buy</v>
          </cell>
          <cell r="I38" t="str">
            <v>Yes</v>
          </cell>
        </row>
        <row r="40">
          <cell r="A40" t="str">
            <v>(Step 8a)</v>
          </cell>
        </row>
        <row r="41">
          <cell r="A41">
            <v>470640</v>
          </cell>
          <cell r="E41">
            <v>329.33</v>
          </cell>
          <cell r="F41" t="str">
            <v>Section Accessories Kit - 1 per section</v>
          </cell>
          <cell r="H41" t="str">
            <v>Make</v>
          </cell>
          <cell r="I41" t="str">
            <v>Yes</v>
          </cell>
        </row>
        <row r="42">
          <cell r="B42">
            <v>470651</v>
          </cell>
          <cell r="D42">
            <v>3.4</v>
          </cell>
          <cell r="E42">
            <v>3.4</v>
          </cell>
          <cell r="F42" t="str">
            <v>Swivel - 1" x 1" Male to Female - NPT</v>
          </cell>
          <cell r="G42">
            <v>1</v>
          </cell>
          <cell r="H42" t="str">
            <v>Buy</v>
          </cell>
          <cell r="I42" t="str">
            <v>Yes</v>
          </cell>
        </row>
        <row r="43">
          <cell r="B43">
            <v>470642</v>
          </cell>
          <cell r="D43">
            <v>279.47000000000003</v>
          </cell>
          <cell r="E43">
            <v>279.47000000000003</v>
          </cell>
          <cell r="F43" t="str">
            <v>1" KZ Valve</v>
          </cell>
          <cell r="G43">
            <v>1</v>
          </cell>
          <cell r="H43" t="str">
            <v>Buy</v>
          </cell>
          <cell r="I43" t="str">
            <v>Yes</v>
          </cell>
        </row>
        <row r="44">
          <cell r="C44">
            <v>470643</v>
          </cell>
          <cell r="E44">
            <v>0</v>
          </cell>
          <cell r="F44" t="str">
            <v>KZ Valve Body</v>
          </cell>
          <cell r="H44" t="str">
            <v>Vendor Supplied</v>
          </cell>
          <cell r="I44" t="str">
            <v>Yes</v>
          </cell>
        </row>
        <row r="45">
          <cell r="C45">
            <v>470644</v>
          </cell>
          <cell r="E45">
            <v>0</v>
          </cell>
          <cell r="F45" t="str">
            <v>KZ Valve Actuator</v>
          </cell>
          <cell r="H45" t="str">
            <v>Vendor Supplied</v>
          </cell>
          <cell r="I45" t="str">
            <v>Yes</v>
          </cell>
        </row>
        <row r="46">
          <cell r="B46">
            <v>470645</v>
          </cell>
          <cell r="E46">
            <v>46.46</v>
          </cell>
          <cell r="F46" t="str">
            <v>Section Manifold Bracket Kit</v>
          </cell>
          <cell r="G46">
            <v>1</v>
          </cell>
          <cell r="H46" t="str">
            <v>Buy</v>
          </cell>
          <cell r="I46" t="str">
            <v>Yes</v>
          </cell>
        </row>
        <row r="47">
          <cell r="C47">
            <v>470646</v>
          </cell>
          <cell r="D47">
            <v>29.86</v>
          </cell>
          <cell r="E47">
            <v>29.86</v>
          </cell>
          <cell r="F47" t="str">
            <v>Section Manifold Bracket</v>
          </cell>
          <cell r="G47">
            <v>1</v>
          </cell>
          <cell r="H47" t="str">
            <v>Buy</v>
          </cell>
          <cell r="I47" t="str">
            <v>Yes</v>
          </cell>
        </row>
        <row r="48">
          <cell r="C48" t="str">
            <v>270*</v>
          </cell>
          <cell r="D48">
            <v>3</v>
          </cell>
          <cell r="E48">
            <v>3</v>
          </cell>
          <cell r="F48" t="str">
            <v>U Bolt - 5/8", 4" x 6" - Ecoguard</v>
          </cell>
          <cell r="G48">
            <v>1</v>
          </cell>
          <cell r="H48" t="str">
            <v>Buy</v>
          </cell>
          <cell r="I48" t="str">
            <v>Yes</v>
          </cell>
        </row>
        <row r="49">
          <cell r="C49" t="str">
            <v>270*</v>
          </cell>
          <cell r="D49">
            <v>3</v>
          </cell>
          <cell r="E49">
            <v>3</v>
          </cell>
          <cell r="F49" t="str">
            <v>U Bolt - 5/8" 6" x 4" - Ecoguard</v>
          </cell>
          <cell r="G49">
            <v>1</v>
          </cell>
          <cell r="H49" t="str">
            <v>Buy</v>
          </cell>
          <cell r="I49" t="str">
            <v>Yes</v>
          </cell>
        </row>
        <row r="50">
          <cell r="C50">
            <v>470648</v>
          </cell>
          <cell r="D50">
            <v>0.2</v>
          </cell>
          <cell r="E50">
            <v>0.4</v>
          </cell>
          <cell r="F50" t="str">
            <v>Nut - 5/8" - Top Lock - Grade 5 - Ecoguard</v>
          </cell>
          <cell r="G50">
            <v>2</v>
          </cell>
          <cell r="H50" t="str">
            <v>Buy</v>
          </cell>
          <cell r="I50" t="str">
            <v>Yes</v>
          </cell>
        </row>
        <row r="51">
          <cell r="C51">
            <v>470649</v>
          </cell>
          <cell r="D51">
            <v>7.06</v>
          </cell>
          <cell r="E51">
            <v>7.06</v>
          </cell>
          <cell r="F51" t="str">
            <v>Elbow - 1" x 1" Female to Female- Nickel Coated Steel</v>
          </cell>
          <cell r="G51">
            <v>1</v>
          </cell>
          <cell r="H51" t="str">
            <v>Buy</v>
          </cell>
          <cell r="I51" t="str">
            <v>Yes</v>
          </cell>
        </row>
        <row r="52">
          <cell r="C52">
            <v>470650</v>
          </cell>
          <cell r="D52">
            <v>2.2400000000000002</v>
          </cell>
          <cell r="E52">
            <v>2.2400000000000002</v>
          </cell>
          <cell r="F52" t="str">
            <v>Nipple - 1" Male - Nickel Coated Steel</v>
          </cell>
          <cell r="G52">
            <v>1</v>
          </cell>
          <cell r="H52" t="str">
            <v>Buy</v>
          </cell>
          <cell r="I52" t="str">
            <v>Yes</v>
          </cell>
        </row>
        <row r="53">
          <cell r="C53">
            <v>470251</v>
          </cell>
          <cell r="D53">
            <v>0.15</v>
          </cell>
          <cell r="E53">
            <v>0.89999999999999991</v>
          </cell>
          <cell r="F53" t="str">
            <v>1/4" pipe plug</v>
          </cell>
          <cell r="G53">
            <v>6</v>
          </cell>
          <cell r="H53" t="str">
            <v>Buy</v>
          </cell>
          <cell r="I53" t="str">
            <v>Yes</v>
          </cell>
        </row>
        <row r="55">
          <cell r="A55" t="str">
            <v>(Step 7)</v>
          </cell>
          <cell r="F55" t="str">
            <v>1" Anhydrous Hose</v>
          </cell>
          <cell r="H55" t="str">
            <v>Make</v>
          </cell>
          <cell r="I55" t="str">
            <v>Yes</v>
          </cell>
        </row>
        <row r="56">
          <cell r="A56">
            <v>471010</v>
          </cell>
          <cell r="D56">
            <v>79.36</v>
          </cell>
          <cell r="E56">
            <v>79.36</v>
          </cell>
          <cell r="F56" t="str">
            <v>10' - 1" anhydrous hose</v>
          </cell>
          <cell r="G56">
            <v>1</v>
          </cell>
          <cell r="H56" t="str">
            <v>Make</v>
          </cell>
          <cell r="I56" t="str">
            <v>No</v>
          </cell>
        </row>
        <row r="57">
          <cell r="A57">
            <v>471015</v>
          </cell>
          <cell r="D57">
            <v>101.8</v>
          </cell>
          <cell r="E57">
            <v>101.8</v>
          </cell>
          <cell r="F57" t="str">
            <v>15' - 1" anhydrous hose</v>
          </cell>
          <cell r="G57">
            <v>1</v>
          </cell>
          <cell r="H57" t="str">
            <v>Make</v>
          </cell>
          <cell r="I57" t="str">
            <v>No</v>
          </cell>
        </row>
        <row r="58">
          <cell r="A58">
            <v>471020</v>
          </cell>
          <cell r="D58">
            <v>131.19999999999999</v>
          </cell>
          <cell r="E58">
            <v>131.19999999999999</v>
          </cell>
          <cell r="F58" t="str">
            <v>20' - 1" anhydrous hose</v>
          </cell>
          <cell r="G58">
            <v>1</v>
          </cell>
          <cell r="H58" t="str">
            <v>Make</v>
          </cell>
          <cell r="I58" t="str">
            <v>No</v>
          </cell>
        </row>
        <row r="59">
          <cell r="A59">
            <v>471025</v>
          </cell>
          <cell r="D59">
            <v>161.5</v>
          </cell>
          <cell r="E59">
            <v>161.5</v>
          </cell>
          <cell r="F59" t="str">
            <v>25' - 1" anhydrous hose</v>
          </cell>
          <cell r="G59">
            <v>1</v>
          </cell>
          <cell r="H59" t="str">
            <v>Make</v>
          </cell>
          <cell r="I59" t="str">
            <v>No</v>
          </cell>
        </row>
        <row r="60">
          <cell r="A60">
            <v>471030</v>
          </cell>
          <cell r="D60">
            <v>191.8</v>
          </cell>
          <cell r="E60">
            <v>191.8</v>
          </cell>
          <cell r="F60" t="str">
            <v>30' - 1" anhydrous hose</v>
          </cell>
          <cell r="G60">
            <v>1</v>
          </cell>
          <cell r="H60" t="str">
            <v>Make</v>
          </cell>
          <cell r="I60" t="str">
            <v>No</v>
          </cell>
        </row>
        <row r="62">
          <cell r="A62" t="str">
            <v>(Step 8, Option 1)</v>
          </cell>
        </row>
        <row r="63">
          <cell r="A63">
            <v>470655</v>
          </cell>
          <cell r="E63">
            <v>277.24</v>
          </cell>
          <cell r="F63" t="str">
            <v>Section Strainer Kit</v>
          </cell>
          <cell r="H63" t="str">
            <v>Make</v>
          </cell>
          <cell r="I63" t="str">
            <v>Yes</v>
          </cell>
        </row>
        <row r="64">
          <cell r="B64">
            <v>470652</v>
          </cell>
          <cell r="D64">
            <v>275</v>
          </cell>
          <cell r="E64">
            <v>275</v>
          </cell>
          <cell r="F64" t="str">
            <v>1" Strainer</v>
          </cell>
          <cell r="G64">
            <v>1</v>
          </cell>
          <cell r="H64" t="str">
            <v>Buy</v>
          </cell>
          <cell r="I64" t="str">
            <v>Yes</v>
          </cell>
        </row>
        <row r="65">
          <cell r="B65">
            <v>470650</v>
          </cell>
          <cell r="D65">
            <v>2.2400000000000002</v>
          </cell>
          <cell r="E65">
            <v>2.2400000000000002</v>
          </cell>
          <cell r="F65" t="str">
            <v>Nipple - 1" Male - Nickel Coated Steel</v>
          </cell>
          <cell r="G65">
            <v>1</v>
          </cell>
          <cell r="H65" t="str">
            <v>Buy</v>
          </cell>
          <cell r="I65" t="str">
            <v>Yes</v>
          </cell>
        </row>
        <row r="67">
          <cell r="A67" t="str">
            <v>(Step 8, Option 2)</v>
          </cell>
        </row>
        <row r="68">
          <cell r="A68">
            <v>470670</v>
          </cell>
          <cell r="D68">
            <v>4.33</v>
          </cell>
          <cell r="E68">
            <v>4.33</v>
          </cell>
          <cell r="F68" t="str">
            <v>Orifice Plate Strainer</v>
          </cell>
          <cell r="G68">
            <v>1</v>
          </cell>
          <cell r="H68" t="str">
            <v>Buy</v>
          </cell>
          <cell r="I68" t="str">
            <v>No</v>
          </cell>
        </row>
        <row r="70">
          <cell r="A70">
            <v>470251</v>
          </cell>
          <cell r="D70">
            <v>0.15</v>
          </cell>
          <cell r="E70">
            <v>0.15</v>
          </cell>
          <cell r="F70" t="str">
            <v>1/4" Pipe Plug</v>
          </cell>
          <cell r="G70">
            <v>1</v>
          </cell>
          <cell r="H70" t="str">
            <v>Buy</v>
          </cell>
          <cell r="I70" t="str">
            <v>Yes</v>
          </cell>
        </row>
        <row r="72">
          <cell r="A72" t="str">
            <v>(Step 5 / 11)</v>
          </cell>
          <cell r="F72" t="str">
            <v>3/8" EPDM Black Fertilizer Hose</v>
          </cell>
        </row>
        <row r="73">
          <cell r="A73">
            <v>471110</v>
          </cell>
          <cell r="D73">
            <v>28.09</v>
          </cell>
          <cell r="E73">
            <v>28.09</v>
          </cell>
          <cell r="F73" t="str">
            <v>100 ft roll - 3/8" EPDM Black Fertilizer Hose</v>
          </cell>
          <cell r="G73">
            <v>1</v>
          </cell>
          <cell r="H73" t="str">
            <v>Buy</v>
          </cell>
          <cell r="I73" t="str">
            <v>Yes</v>
          </cell>
        </row>
        <row r="74">
          <cell r="A74">
            <v>471125</v>
          </cell>
          <cell r="D74">
            <v>65</v>
          </cell>
          <cell r="E74">
            <v>65</v>
          </cell>
          <cell r="F74" t="str">
            <v>250 ft roll - 3/8" EPDM Black Fertilizer Hose</v>
          </cell>
          <cell r="G74">
            <v>1</v>
          </cell>
          <cell r="H74" t="str">
            <v>Buy</v>
          </cell>
          <cell r="I74" t="str">
            <v>Yes</v>
          </cell>
        </row>
        <row r="75">
          <cell r="A75">
            <v>471150</v>
          </cell>
          <cell r="D75">
            <v>130</v>
          </cell>
          <cell r="E75">
            <v>130</v>
          </cell>
          <cell r="F75" t="str">
            <v>500 ft roll - 3/8" EPDM Black Fertilizer Hose</v>
          </cell>
          <cell r="G75">
            <v>1</v>
          </cell>
          <cell r="H75" t="str">
            <v>Buy</v>
          </cell>
          <cell r="I75" t="str">
            <v>Yes</v>
          </cell>
        </row>
        <row r="77">
          <cell r="A77" t="str">
            <v>(Option 5 C)</v>
          </cell>
          <cell r="F77" t="str">
            <v>1/4" EVA Tubing</v>
          </cell>
          <cell r="H77" t="str">
            <v>Buy</v>
          </cell>
          <cell r="I77" t="str">
            <v>Yes</v>
          </cell>
        </row>
        <row r="78">
          <cell r="A78">
            <v>471210</v>
          </cell>
          <cell r="D78">
            <v>23</v>
          </cell>
          <cell r="E78">
            <v>23</v>
          </cell>
          <cell r="F78" t="str">
            <v>100 ft roll - 1/4" EVA Tubing</v>
          </cell>
          <cell r="G78">
            <v>1</v>
          </cell>
          <cell r="H78" t="str">
            <v>Buy</v>
          </cell>
          <cell r="I78" t="str">
            <v>Yes</v>
          </cell>
        </row>
        <row r="79">
          <cell r="A79">
            <v>471225</v>
          </cell>
          <cell r="D79">
            <v>60</v>
          </cell>
          <cell r="E79">
            <v>60</v>
          </cell>
          <cell r="F79" t="str">
            <v>250 ft roll - 1/4" EVA Tubing</v>
          </cell>
          <cell r="G79">
            <v>1</v>
          </cell>
          <cell r="H79" t="str">
            <v>Buy</v>
          </cell>
          <cell r="I79" t="str">
            <v>Yes</v>
          </cell>
        </row>
        <row r="80">
          <cell r="A80">
            <v>471250</v>
          </cell>
          <cell r="D80">
            <v>120</v>
          </cell>
          <cell r="E80">
            <v>120</v>
          </cell>
          <cell r="F80" t="str">
            <v>500 ft roll - 1/4" EVA Tubing</v>
          </cell>
          <cell r="G80">
            <v>1</v>
          </cell>
          <cell r="H80" t="str">
            <v>Buy</v>
          </cell>
          <cell r="I80" t="str">
            <v>Yes</v>
          </cell>
        </row>
        <row r="82">
          <cell r="A82" t="str">
            <v>(Option 3)</v>
          </cell>
        </row>
        <row r="83">
          <cell r="A83">
            <v>471300</v>
          </cell>
          <cell r="D83">
            <v>2</v>
          </cell>
          <cell r="E83">
            <v>2</v>
          </cell>
          <cell r="F83" t="str">
            <v xml:space="preserve">Warm Knife Tubes - Small diameter </v>
          </cell>
          <cell r="G83">
            <v>1</v>
          </cell>
          <cell r="H83" t="str">
            <v>Buy</v>
          </cell>
          <cell r="I83" t="str">
            <v>Yes</v>
          </cell>
        </row>
        <row r="84">
          <cell r="A84">
            <v>471310</v>
          </cell>
          <cell r="D84">
            <v>2</v>
          </cell>
          <cell r="E84">
            <v>2</v>
          </cell>
          <cell r="F84" t="str">
            <v xml:space="preserve">Warm Knife Tubes - Large diameter </v>
          </cell>
          <cell r="G84">
            <v>1</v>
          </cell>
          <cell r="H84" t="str">
            <v>Buy</v>
          </cell>
          <cell r="I84" t="str">
            <v>Yes</v>
          </cell>
        </row>
        <row r="86">
          <cell r="A86" t="str">
            <v>(step 4 / 10)</v>
          </cell>
        </row>
        <row r="87">
          <cell r="A87">
            <v>418215</v>
          </cell>
          <cell r="D87">
            <v>1.2</v>
          </cell>
          <cell r="E87">
            <v>1.2</v>
          </cell>
          <cell r="F87" t="str">
            <v>Orifice Plate: CP4916-115</v>
          </cell>
          <cell r="G87">
            <v>1</v>
          </cell>
          <cell r="H87" t="str">
            <v>Buy</v>
          </cell>
          <cell r="I87" t="str">
            <v>Yes</v>
          </cell>
        </row>
        <row r="88">
          <cell r="A88">
            <v>418210</v>
          </cell>
          <cell r="D88">
            <v>1.2</v>
          </cell>
          <cell r="E88">
            <v>1.2</v>
          </cell>
          <cell r="F88" t="str">
            <v>Orifice Plate: CP4916-110</v>
          </cell>
          <cell r="G88">
            <v>1</v>
          </cell>
          <cell r="H88" t="str">
            <v>Buy</v>
          </cell>
          <cell r="I88" t="str">
            <v>Yes</v>
          </cell>
        </row>
        <row r="89">
          <cell r="A89">
            <v>418203</v>
          </cell>
          <cell r="D89">
            <v>1.2</v>
          </cell>
          <cell r="E89">
            <v>1.2</v>
          </cell>
          <cell r="F89" t="str">
            <v>Orifice Plate: CP4916-103</v>
          </cell>
          <cell r="G89">
            <v>1</v>
          </cell>
          <cell r="H89" t="str">
            <v>Buy</v>
          </cell>
          <cell r="I89" t="str">
            <v>Yes</v>
          </cell>
        </row>
        <row r="90">
          <cell r="A90">
            <v>418298</v>
          </cell>
          <cell r="D90">
            <v>1.2</v>
          </cell>
          <cell r="E90">
            <v>1.2</v>
          </cell>
          <cell r="F90" t="str">
            <v>Orifice Plate: CP4916-98</v>
          </cell>
          <cell r="G90">
            <v>1</v>
          </cell>
          <cell r="H90" t="str">
            <v>Buy</v>
          </cell>
          <cell r="I90" t="str">
            <v>Yes</v>
          </cell>
        </row>
        <row r="91">
          <cell r="A91">
            <v>418295</v>
          </cell>
          <cell r="D91">
            <v>1.2</v>
          </cell>
          <cell r="E91">
            <v>1.2</v>
          </cell>
          <cell r="F91" t="str">
            <v>Orifice Plate: CP4916-95</v>
          </cell>
          <cell r="G91">
            <v>1</v>
          </cell>
          <cell r="H91" t="str">
            <v>Buy</v>
          </cell>
          <cell r="I91" t="str">
            <v>Yes</v>
          </cell>
        </row>
        <row r="92">
          <cell r="A92">
            <v>418293</v>
          </cell>
          <cell r="D92">
            <v>1.2</v>
          </cell>
          <cell r="E92">
            <v>1.2</v>
          </cell>
          <cell r="F92" t="str">
            <v>Orifice Plate: CP4916-93</v>
          </cell>
          <cell r="G92">
            <v>1</v>
          </cell>
          <cell r="H92" t="str">
            <v>Buy</v>
          </cell>
          <cell r="I92" t="str">
            <v>Yes</v>
          </cell>
        </row>
        <row r="93">
          <cell r="A93">
            <v>418291</v>
          </cell>
          <cell r="D93">
            <v>1.2</v>
          </cell>
          <cell r="E93">
            <v>1.2</v>
          </cell>
          <cell r="F93" t="str">
            <v>Orifice Plate: CP4916-91</v>
          </cell>
          <cell r="G93">
            <v>1</v>
          </cell>
          <cell r="H93" t="str">
            <v>Buy</v>
          </cell>
          <cell r="I93" t="str">
            <v>Yes</v>
          </cell>
        </row>
        <row r="94">
          <cell r="A94">
            <v>418289</v>
          </cell>
          <cell r="D94">
            <v>1.2</v>
          </cell>
          <cell r="E94">
            <v>1.2</v>
          </cell>
          <cell r="F94" t="str">
            <v>Orifice Plate: CP4916-89</v>
          </cell>
          <cell r="G94">
            <v>1</v>
          </cell>
          <cell r="H94" t="str">
            <v>Buy</v>
          </cell>
          <cell r="I94" t="str">
            <v>Yes</v>
          </cell>
        </row>
        <row r="95">
          <cell r="A95">
            <v>418286</v>
          </cell>
          <cell r="D95">
            <v>1.2</v>
          </cell>
          <cell r="E95">
            <v>1.2</v>
          </cell>
          <cell r="F95" t="str">
            <v>Orifice Plate: CP4916-86</v>
          </cell>
          <cell r="G95">
            <v>1</v>
          </cell>
          <cell r="H95" t="str">
            <v>Buy</v>
          </cell>
          <cell r="I95" t="str">
            <v>Yes</v>
          </cell>
        </row>
        <row r="96">
          <cell r="A96">
            <v>418283</v>
          </cell>
          <cell r="D96">
            <v>1.2</v>
          </cell>
          <cell r="E96">
            <v>1.2</v>
          </cell>
          <cell r="F96" t="str">
            <v>Orifice Plate: CP4916-83</v>
          </cell>
          <cell r="G96">
            <v>1</v>
          </cell>
          <cell r="H96" t="str">
            <v>Buy</v>
          </cell>
          <cell r="I96" t="str">
            <v>Yes</v>
          </cell>
        </row>
        <row r="97">
          <cell r="A97">
            <v>418281</v>
          </cell>
          <cell r="D97">
            <v>1.2</v>
          </cell>
          <cell r="E97">
            <v>1.2</v>
          </cell>
          <cell r="F97" t="str">
            <v>Orifice Plate: CP4916-81</v>
          </cell>
          <cell r="G97">
            <v>1</v>
          </cell>
          <cell r="H97" t="str">
            <v>Buy</v>
          </cell>
          <cell r="I97" t="str">
            <v>Yes</v>
          </cell>
        </row>
        <row r="98">
          <cell r="A98">
            <v>418278</v>
          </cell>
          <cell r="D98">
            <v>1.2</v>
          </cell>
          <cell r="E98">
            <v>1.2</v>
          </cell>
          <cell r="F98" t="str">
            <v>Orifice Plate: CP4916-78</v>
          </cell>
          <cell r="G98">
            <v>1</v>
          </cell>
          <cell r="H98" t="str">
            <v>Buy</v>
          </cell>
          <cell r="I98" t="str">
            <v>Yes</v>
          </cell>
        </row>
        <row r="99">
          <cell r="A99">
            <v>418275</v>
          </cell>
          <cell r="D99">
            <v>1.2</v>
          </cell>
          <cell r="E99">
            <v>1.2</v>
          </cell>
          <cell r="F99" t="str">
            <v>Orifice Plate: CP4916-75</v>
          </cell>
          <cell r="G99">
            <v>1</v>
          </cell>
          <cell r="H99" t="str">
            <v>Buy</v>
          </cell>
          <cell r="I99" t="str">
            <v>Yes</v>
          </cell>
        </row>
        <row r="100">
          <cell r="A100">
            <v>418273</v>
          </cell>
          <cell r="D100">
            <v>1.2</v>
          </cell>
          <cell r="E100">
            <v>1.2</v>
          </cell>
          <cell r="F100" t="str">
            <v>Orifice Plate: CP4916-73</v>
          </cell>
          <cell r="G100">
            <v>1</v>
          </cell>
          <cell r="H100" t="str">
            <v>Buy</v>
          </cell>
          <cell r="I100" t="str">
            <v>Yes</v>
          </cell>
        </row>
        <row r="101">
          <cell r="A101">
            <v>418270</v>
          </cell>
          <cell r="D101">
            <v>1.2</v>
          </cell>
          <cell r="E101">
            <v>1.2</v>
          </cell>
          <cell r="F101" t="str">
            <v>Orifice Plate: CP4916-70</v>
          </cell>
          <cell r="G101">
            <v>1</v>
          </cell>
          <cell r="H101" t="str">
            <v>Buy</v>
          </cell>
          <cell r="I101" t="str">
            <v>Yes</v>
          </cell>
        </row>
        <row r="102">
          <cell r="A102">
            <v>418267</v>
          </cell>
          <cell r="D102">
            <v>1.2</v>
          </cell>
          <cell r="E102">
            <v>1.2</v>
          </cell>
          <cell r="F102" t="str">
            <v>Orifice Plate: CP4916-67</v>
          </cell>
          <cell r="G102">
            <v>1</v>
          </cell>
          <cell r="H102" t="str">
            <v>Buy</v>
          </cell>
          <cell r="I102" t="str">
            <v>Yes</v>
          </cell>
        </row>
        <row r="103">
          <cell r="A103">
            <v>418265</v>
          </cell>
          <cell r="D103">
            <v>1.2</v>
          </cell>
          <cell r="E103">
            <v>1.2</v>
          </cell>
          <cell r="F103" t="str">
            <v>Orifice Plate: CP4916-65</v>
          </cell>
          <cell r="G103">
            <v>1</v>
          </cell>
          <cell r="H103" t="str">
            <v>Buy</v>
          </cell>
          <cell r="I103" t="str">
            <v>Yes</v>
          </cell>
        </row>
        <row r="104">
          <cell r="A104">
            <v>418263</v>
          </cell>
          <cell r="D104">
            <v>1.2</v>
          </cell>
          <cell r="E104">
            <v>1.2</v>
          </cell>
          <cell r="F104" t="str">
            <v>Orifice Plate: CP4916-63</v>
          </cell>
          <cell r="G104">
            <v>1</v>
          </cell>
          <cell r="H104" t="str">
            <v>Buy</v>
          </cell>
          <cell r="I104" t="str">
            <v>Yes</v>
          </cell>
        </row>
        <row r="105">
          <cell r="A105">
            <v>418261</v>
          </cell>
          <cell r="D105">
            <v>1.2</v>
          </cell>
          <cell r="E105">
            <v>1.2</v>
          </cell>
          <cell r="F105" t="str">
            <v>Orifice Plate: CP4916-61</v>
          </cell>
          <cell r="G105">
            <v>1</v>
          </cell>
          <cell r="H105" t="str">
            <v>Buy</v>
          </cell>
          <cell r="I105" t="str">
            <v>Yes</v>
          </cell>
        </row>
        <row r="107">
          <cell r="A107" t="str">
            <v>(Option 4)</v>
          </cell>
        </row>
        <row r="108">
          <cell r="A108">
            <v>471400</v>
          </cell>
          <cell r="E108">
            <v>55.4</v>
          </cell>
          <cell r="F108" t="str">
            <v>Universal Tool Bar Mounting Kit</v>
          </cell>
          <cell r="H108" t="str">
            <v>Make</v>
          </cell>
          <cell r="I108" t="str">
            <v>Yes</v>
          </cell>
        </row>
        <row r="109">
          <cell r="B109">
            <v>471401</v>
          </cell>
          <cell r="D109">
            <v>20.9</v>
          </cell>
          <cell r="E109">
            <v>20.9</v>
          </cell>
          <cell r="F109" t="str">
            <v>Mounting Plate - Right</v>
          </cell>
          <cell r="G109">
            <v>1</v>
          </cell>
          <cell r="H109" t="str">
            <v>Buy</v>
          </cell>
          <cell r="I109" t="str">
            <v>Yes</v>
          </cell>
        </row>
        <row r="110">
          <cell r="B110">
            <v>471402</v>
          </cell>
          <cell r="D110">
            <v>20.9</v>
          </cell>
          <cell r="E110">
            <v>20.9</v>
          </cell>
          <cell r="F110" t="str">
            <v>Mounting Plate - Left</v>
          </cell>
          <cell r="G110">
            <v>1</v>
          </cell>
          <cell r="H110" t="str">
            <v>Buy</v>
          </cell>
          <cell r="I110" t="str">
            <v>Yes</v>
          </cell>
        </row>
        <row r="111">
          <cell r="B111" t="str">
            <v>207*</v>
          </cell>
          <cell r="D111">
            <v>3</v>
          </cell>
          <cell r="E111">
            <v>12</v>
          </cell>
          <cell r="F111" t="str">
            <v>U Bolt - 5/8", 4" x 6" - Ecoguard</v>
          </cell>
          <cell r="G111">
            <v>4</v>
          </cell>
          <cell r="H111" t="str">
            <v>Buy</v>
          </cell>
          <cell r="I111" t="str">
            <v>Yes</v>
          </cell>
        </row>
        <row r="112">
          <cell r="B112" t="str">
            <v>207*</v>
          </cell>
          <cell r="D112">
            <v>0.2</v>
          </cell>
          <cell r="E112">
            <v>1.6</v>
          </cell>
          <cell r="F112" t="str">
            <v>Nut - 5/8" - Top Lock - Grade 5 - Ecoguard</v>
          </cell>
          <cell r="G112">
            <v>8</v>
          </cell>
          <cell r="H112" t="str">
            <v>Buy</v>
          </cell>
          <cell r="I112" t="str">
            <v>Yes</v>
          </cell>
        </row>
        <row r="114">
          <cell r="F114" t="str">
            <v>Tool Bar Mounting Kits</v>
          </cell>
        </row>
        <row r="115">
          <cell r="A115">
            <v>471410</v>
          </cell>
          <cell r="D115">
            <v>20</v>
          </cell>
          <cell r="E115">
            <v>20</v>
          </cell>
          <cell r="F115" t="str">
            <v>Case IH 940</v>
          </cell>
          <cell r="G115">
            <v>1</v>
          </cell>
          <cell r="H115" t="str">
            <v>Make</v>
          </cell>
          <cell r="I115" t="str">
            <v>Yes</v>
          </cell>
        </row>
        <row r="116">
          <cell r="A116">
            <v>471420</v>
          </cell>
          <cell r="D116">
            <v>20</v>
          </cell>
          <cell r="E116">
            <v>20</v>
          </cell>
          <cell r="F116" t="str">
            <v>John Deere 2510C</v>
          </cell>
          <cell r="G116">
            <v>1</v>
          </cell>
          <cell r="H116" t="str">
            <v>Make</v>
          </cell>
          <cell r="I116" t="str">
            <v>Yes</v>
          </cell>
        </row>
        <row r="117">
          <cell r="A117">
            <v>471430</v>
          </cell>
          <cell r="D117">
            <v>200</v>
          </cell>
          <cell r="E117">
            <v>200</v>
          </cell>
          <cell r="F117" t="str">
            <v>Salford I-4100</v>
          </cell>
          <cell r="G117">
            <v>1</v>
          </cell>
          <cell r="H117" t="str">
            <v>Make</v>
          </cell>
          <cell r="I117" t="str">
            <v>Yes</v>
          </cell>
        </row>
        <row r="119">
          <cell r="A119" t="str">
            <v>(Option 5)</v>
          </cell>
        </row>
        <row r="120">
          <cell r="A120">
            <v>471500</v>
          </cell>
          <cell r="E120">
            <v>59.39</v>
          </cell>
          <cell r="F120" t="str">
            <v>Gauge Tree Stand</v>
          </cell>
          <cell r="G120">
            <v>1</v>
          </cell>
          <cell r="H120" t="str">
            <v>Make</v>
          </cell>
          <cell r="I120" t="str">
            <v>Yes</v>
          </cell>
        </row>
        <row r="121">
          <cell r="B121">
            <v>471501</v>
          </cell>
          <cell r="D121">
            <v>18.16</v>
          </cell>
          <cell r="E121">
            <v>18.16</v>
          </cell>
          <cell r="F121" t="str">
            <v>Toolbar Mount Weldment</v>
          </cell>
          <cell r="G121">
            <v>1</v>
          </cell>
          <cell r="H121" t="str">
            <v>Buy</v>
          </cell>
        </row>
        <row r="122">
          <cell r="B122">
            <v>471502</v>
          </cell>
          <cell r="D122">
            <v>21.63</v>
          </cell>
          <cell r="E122">
            <v>21.63</v>
          </cell>
          <cell r="F122" t="str">
            <v>Gauge Tree Support Weldment</v>
          </cell>
          <cell r="G122">
            <v>1</v>
          </cell>
          <cell r="H122" t="str">
            <v>Buy</v>
          </cell>
        </row>
        <row r="123">
          <cell r="B123">
            <v>471503</v>
          </cell>
          <cell r="D123">
            <v>6.94</v>
          </cell>
          <cell r="E123">
            <v>6.94</v>
          </cell>
          <cell r="F123" t="str">
            <v>Gauge Tree Bottom Plate</v>
          </cell>
          <cell r="G123">
            <v>1</v>
          </cell>
          <cell r="H123" t="str">
            <v>Buy</v>
          </cell>
        </row>
        <row r="124">
          <cell r="B124">
            <v>471505</v>
          </cell>
          <cell r="D124">
            <v>2.66</v>
          </cell>
          <cell r="E124">
            <v>2.66</v>
          </cell>
          <cell r="F124" t="str">
            <v>2 Gauge Mount Plate</v>
          </cell>
          <cell r="G124">
            <v>1</v>
          </cell>
          <cell r="H124" t="str">
            <v>Buy</v>
          </cell>
        </row>
        <row r="125">
          <cell r="B125">
            <v>471507</v>
          </cell>
          <cell r="D125">
            <v>10</v>
          </cell>
          <cell r="E125">
            <v>10</v>
          </cell>
          <cell r="F125" t="str">
            <v>Tool Bar Mounting Hardware</v>
          </cell>
          <cell r="G125">
            <v>1</v>
          </cell>
          <cell r="H125" t="str">
            <v>Buy</v>
          </cell>
        </row>
        <row r="127">
          <cell r="A127" t="str">
            <v>(Option 5)</v>
          </cell>
        </row>
        <row r="128">
          <cell r="A128">
            <v>471518</v>
          </cell>
          <cell r="E128">
            <v>17.439999999999998</v>
          </cell>
          <cell r="F128" t="str">
            <v>Up to 18 row Gauge Tree Kit</v>
          </cell>
          <cell r="G128">
            <v>1</v>
          </cell>
          <cell r="H128" t="str">
            <v>Make</v>
          </cell>
          <cell r="I128" t="str">
            <v>Yes</v>
          </cell>
        </row>
        <row r="129">
          <cell r="B129">
            <v>471504</v>
          </cell>
          <cell r="D129">
            <v>3.36</v>
          </cell>
          <cell r="E129">
            <v>13.44</v>
          </cell>
          <cell r="F129" t="str">
            <v>4 Gauge Mount Plate</v>
          </cell>
          <cell r="G129">
            <v>4</v>
          </cell>
          <cell r="H129" t="str">
            <v>Buy</v>
          </cell>
          <cell r="I129" t="str">
            <v>Yes</v>
          </cell>
        </row>
        <row r="130">
          <cell r="B130">
            <v>471520</v>
          </cell>
          <cell r="D130">
            <v>4</v>
          </cell>
          <cell r="E130">
            <v>4</v>
          </cell>
          <cell r="F130" t="str">
            <v>Mounting Hardware Kit (same hardware as 26 row kit)</v>
          </cell>
          <cell r="G130">
            <v>1</v>
          </cell>
          <cell r="H130" t="str">
            <v>Buy</v>
          </cell>
          <cell r="I130" t="str">
            <v>Yes</v>
          </cell>
        </row>
        <row r="131">
          <cell r="A131" t="str">
            <v>(Option 5b)</v>
          </cell>
        </row>
        <row r="132">
          <cell r="A132">
            <v>471526</v>
          </cell>
          <cell r="E132">
            <v>21.44</v>
          </cell>
          <cell r="F132" t="str">
            <v>Up to 26 row Gauge Tree Kit</v>
          </cell>
          <cell r="G132">
            <v>1</v>
          </cell>
          <cell r="H132" t="str">
            <v>Make</v>
          </cell>
          <cell r="I132" t="str">
            <v>Yes</v>
          </cell>
        </row>
        <row r="133">
          <cell r="A133">
            <v>471506</v>
          </cell>
          <cell r="D133">
            <v>4.3600000000000003</v>
          </cell>
          <cell r="E133">
            <v>17.440000000000001</v>
          </cell>
          <cell r="F133" t="str">
            <v>6 Gauge Mount Plate</v>
          </cell>
          <cell r="G133">
            <v>4</v>
          </cell>
          <cell r="H133" t="str">
            <v>Buy</v>
          </cell>
          <cell r="I133" t="str">
            <v>Yes</v>
          </cell>
        </row>
        <row r="134">
          <cell r="A134">
            <v>471520</v>
          </cell>
          <cell r="D134">
            <v>4</v>
          </cell>
          <cell r="E134">
            <v>4</v>
          </cell>
          <cell r="F134" t="str">
            <v>Mounting Hardware Kit</v>
          </cell>
          <cell r="G134">
            <v>1</v>
          </cell>
          <cell r="H134" t="str">
            <v>Buy</v>
          </cell>
          <cell r="I134" t="str">
            <v>Yes</v>
          </cell>
        </row>
        <row r="135">
          <cell r="A135" t="str">
            <v>(Option 5c)</v>
          </cell>
        </row>
        <row r="136">
          <cell r="A136">
            <v>471530</v>
          </cell>
          <cell r="E136">
            <v>49.39</v>
          </cell>
          <cell r="F136" t="str">
            <v>Gauge Kit</v>
          </cell>
          <cell r="H136" t="str">
            <v>Make</v>
          </cell>
          <cell r="I136" t="str">
            <v>Yes</v>
          </cell>
        </row>
        <row r="137">
          <cell r="B137">
            <v>471531</v>
          </cell>
          <cell r="D137">
            <v>46.32</v>
          </cell>
          <cell r="E137">
            <v>46.32</v>
          </cell>
          <cell r="F137" t="str">
            <v>Gauge - 4" - 100 PSI 1/4"</v>
          </cell>
          <cell r="G137">
            <v>1</v>
          </cell>
          <cell r="H137" t="str">
            <v>Buy</v>
          </cell>
          <cell r="I137" t="str">
            <v>Yes</v>
          </cell>
        </row>
        <row r="138">
          <cell r="B138" t="str">
            <v>207*</v>
          </cell>
          <cell r="D138">
            <v>0.25</v>
          </cell>
          <cell r="E138">
            <v>0.5</v>
          </cell>
          <cell r="F138" t="str">
            <v>1/4" Hose Clamp</v>
          </cell>
          <cell r="G138">
            <v>2</v>
          </cell>
          <cell r="H138" t="str">
            <v>Buy</v>
          </cell>
          <cell r="I138" t="str">
            <v>Yes</v>
          </cell>
        </row>
        <row r="139">
          <cell r="B139">
            <v>471532</v>
          </cell>
          <cell r="D139">
            <v>1.01</v>
          </cell>
          <cell r="E139">
            <v>1.01</v>
          </cell>
          <cell r="F139" t="str">
            <v>1/4" Hose Barb</v>
          </cell>
          <cell r="G139">
            <v>1</v>
          </cell>
          <cell r="H139" t="str">
            <v>Buy</v>
          </cell>
          <cell r="I139" t="str">
            <v>Yes</v>
          </cell>
        </row>
        <row r="140">
          <cell r="B140">
            <v>471534</v>
          </cell>
          <cell r="D140">
            <v>0.56000000000000005</v>
          </cell>
          <cell r="E140">
            <v>0.56000000000000005</v>
          </cell>
          <cell r="F140" t="str">
            <v>Coupling - 1/4" Female to Female</v>
          </cell>
          <cell r="G140">
            <v>1</v>
          </cell>
          <cell r="H140" t="str">
            <v>Buy</v>
          </cell>
          <cell r="I140" t="str">
            <v>Yes</v>
          </cell>
        </row>
        <row r="141">
          <cell r="B141">
            <v>471533</v>
          </cell>
          <cell r="D141">
            <v>1</v>
          </cell>
          <cell r="E141">
            <v>1</v>
          </cell>
          <cell r="F141" t="str">
            <v>Hardware Kit TBD</v>
          </cell>
          <cell r="G141">
            <v>1</v>
          </cell>
          <cell r="H141" t="str">
            <v>Make</v>
          </cell>
          <cell r="I141" t="str">
            <v>Yes</v>
          </cell>
        </row>
        <row r="143">
          <cell r="A143" t="str">
            <v>(Option 6)</v>
          </cell>
          <cell r="F143" t="str">
            <v>Hydraulic Hose - Supply line</v>
          </cell>
          <cell r="H143" t="str">
            <v>Make</v>
          </cell>
          <cell r="I143" t="str">
            <v>Yes</v>
          </cell>
        </row>
        <row r="144">
          <cell r="A144">
            <v>473005</v>
          </cell>
          <cell r="E144">
            <v>25.299999999999997</v>
          </cell>
          <cell r="F144" t="str">
            <v>1/2" Hydraulic Hose - 15'</v>
          </cell>
          <cell r="G144">
            <v>1</v>
          </cell>
          <cell r="H144" t="str">
            <v>Make</v>
          </cell>
          <cell r="I144" t="str">
            <v>Yes</v>
          </cell>
        </row>
        <row r="145">
          <cell r="B145">
            <v>473001</v>
          </cell>
          <cell r="D145">
            <v>4</v>
          </cell>
          <cell r="E145">
            <v>4</v>
          </cell>
          <cell r="F145" t="str">
            <v>1/2" Hydraulic Inlet</v>
          </cell>
          <cell r="G145">
            <v>1</v>
          </cell>
          <cell r="H145" t="str">
            <v>Buy</v>
          </cell>
          <cell r="I145" t="str">
            <v>No</v>
          </cell>
        </row>
        <row r="146">
          <cell r="B146">
            <v>473002</v>
          </cell>
          <cell r="D146">
            <v>4</v>
          </cell>
          <cell r="E146">
            <v>4</v>
          </cell>
          <cell r="F146" t="str">
            <v>1/2" Hydraulic Outlet</v>
          </cell>
          <cell r="G146">
            <v>1</v>
          </cell>
          <cell r="H146" t="str">
            <v>Buy</v>
          </cell>
          <cell r="I146" t="str">
            <v>No</v>
          </cell>
        </row>
        <row r="147">
          <cell r="B147">
            <v>473003</v>
          </cell>
          <cell r="D147">
            <v>5</v>
          </cell>
          <cell r="E147">
            <v>5</v>
          </cell>
          <cell r="F147" t="str">
            <v>1/2" Tractor Coupler</v>
          </cell>
          <cell r="G147">
            <v>1</v>
          </cell>
          <cell r="H147" t="str">
            <v>Buy</v>
          </cell>
          <cell r="I147" t="str">
            <v>No</v>
          </cell>
        </row>
        <row r="148">
          <cell r="B148">
            <v>473004</v>
          </cell>
          <cell r="D148">
            <v>0.82</v>
          </cell>
          <cell r="E148">
            <v>12.299999999999999</v>
          </cell>
          <cell r="F148" t="str">
            <v>1/2" Hydraulic Hose</v>
          </cell>
          <cell r="G148">
            <v>15</v>
          </cell>
          <cell r="H148" t="str">
            <v>Buy</v>
          </cell>
          <cell r="I148" t="str">
            <v>No</v>
          </cell>
        </row>
        <row r="150">
          <cell r="A150">
            <v>473006</v>
          </cell>
          <cell r="E150">
            <v>29.4</v>
          </cell>
          <cell r="F150" t="str">
            <v>1/2" Hydraulic Hose - 20'</v>
          </cell>
          <cell r="G150">
            <v>1</v>
          </cell>
          <cell r="H150" t="str">
            <v>Make</v>
          </cell>
          <cell r="I150" t="str">
            <v>Yes</v>
          </cell>
        </row>
        <row r="151">
          <cell r="B151">
            <v>473001</v>
          </cell>
          <cell r="D151">
            <v>4</v>
          </cell>
          <cell r="E151">
            <v>4</v>
          </cell>
          <cell r="F151" t="str">
            <v>1/2" Hydraulic Inlet</v>
          </cell>
          <cell r="G151">
            <v>1</v>
          </cell>
          <cell r="H151" t="str">
            <v>Buy</v>
          </cell>
          <cell r="I151" t="str">
            <v>No</v>
          </cell>
        </row>
        <row r="152">
          <cell r="B152">
            <v>473002</v>
          </cell>
          <cell r="D152">
            <v>4</v>
          </cell>
          <cell r="E152">
            <v>4</v>
          </cell>
          <cell r="F152" t="str">
            <v>1/2" Hydraulic Outlet</v>
          </cell>
          <cell r="G152">
            <v>1</v>
          </cell>
          <cell r="H152" t="str">
            <v>Buy</v>
          </cell>
          <cell r="I152" t="str">
            <v>No</v>
          </cell>
        </row>
        <row r="153">
          <cell r="B153">
            <v>473003</v>
          </cell>
          <cell r="D153">
            <v>5</v>
          </cell>
          <cell r="E153">
            <v>5</v>
          </cell>
          <cell r="F153" t="str">
            <v>1/2" Tractor Coupler</v>
          </cell>
          <cell r="G153">
            <v>1</v>
          </cell>
          <cell r="H153" t="str">
            <v>Buy</v>
          </cell>
          <cell r="I153" t="str">
            <v>No</v>
          </cell>
        </row>
        <row r="154">
          <cell r="B154">
            <v>473004</v>
          </cell>
          <cell r="D154">
            <v>0.82</v>
          </cell>
          <cell r="E154">
            <v>16.399999999999999</v>
          </cell>
          <cell r="F154" t="str">
            <v>1/2" Hydraulic Hose</v>
          </cell>
          <cell r="G154">
            <v>20</v>
          </cell>
          <cell r="H154" t="str">
            <v>Buy</v>
          </cell>
          <cell r="I154" t="str">
            <v>No</v>
          </cell>
        </row>
        <row r="156">
          <cell r="A156">
            <v>473007</v>
          </cell>
          <cell r="E156">
            <v>33.5</v>
          </cell>
          <cell r="F156" t="str">
            <v>1/2" Hydraulic Hose - 25'</v>
          </cell>
          <cell r="G156">
            <v>1</v>
          </cell>
          <cell r="H156" t="str">
            <v>Make</v>
          </cell>
          <cell r="I156" t="str">
            <v>Yes</v>
          </cell>
        </row>
        <row r="157">
          <cell r="B157">
            <v>473001</v>
          </cell>
          <cell r="D157">
            <v>4</v>
          </cell>
          <cell r="E157">
            <v>4</v>
          </cell>
          <cell r="F157" t="str">
            <v>1/2" Hydraulic Inlet</v>
          </cell>
          <cell r="G157">
            <v>1</v>
          </cell>
          <cell r="H157" t="str">
            <v>Buy</v>
          </cell>
          <cell r="I157" t="str">
            <v>No</v>
          </cell>
        </row>
        <row r="158">
          <cell r="B158">
            <v>473002</v>
          </cell>
          <cell r="D158">
            <v>4</v>
          </cell>
          <cell r="E158">
            <v>4</v>
          </cell>
          <cell r="F158" t="str">
            <v>1/2" Hydraulic Outlet</v>
          </cell>
          <cell r="G158">
            <v>1</v>
          </cell>
          <cell r="H158" t="str">
            <v>Buy</v>
          </cell>
          <cell r="I158" t="str">
            <v>No</v>
          </cell>
        </row>
        <row r="159">
          <cell r="B159">
            <v>473003</v>
          </cell>
          <cell r="D159">
            <v>5</v>
          </cell>
          <cell r="E159">
            <v>5</v>
          </cell>
          <cell r="F159" t="str">
            <v>1/2" Tractor Coupler</v>
          </cell>
          <cell r="G159">
            <v>1</v>
          </cell>
          <cell r="H159" t="str">
            <v>Buy</v>
          </cell>
          <cell r="I159" t="str">
            <v>No</v>
          </cell>
        </row>
        <row r="160">
          <cell r="B160">
            <v>473004</v>
          </cell>
          <cell r="D160">
            <v>0.82</v>
          </cell>
          <cell r="E160">
            <v>20.5</v>
          </cell>
          <cell r="F160" t="str">
            <v>1/2" Hydraulic Hose</v>
          </cell>
          <cell r="G160">
            <v>25</v>
          </cell>
          <cell r="H160" t="str">
            <v>Buy</v>
          </cell>
          <cell r="I160" t="str">
            <v>No</v>
          </cell>
        </row>
        <row r="162">
          <cell r="A162">
            <v>473008</v>
          </cell>
          <cell r="E162">
            <v>37.599999999999994</v>
          </cell>
          <cell r="F162" t="str">
            <v>1/2" Hydraulic Hose - 30'</v>
          </cell>
          <cell r="G162">
            <v>1</v>
          </cell>
          <cell r="H162" t="str">
            <v>Make</v>
          </cell>
          <cell r="I162" t="str">
            <v>Yes</v>
          </cell>
        </row>
        <row r="163">
          <cell r="B163">
            <v>473001</v>
          </cell>
          <cell r="D163">
            <v>4</v>
          </cell>
          <cell r="E163">
            <v>4</v>
          </cell>
          <cell r="F163" t="str">
            <v>1/2" Hydraulic Inlet</v>
          </cell>
          <cell r="G163">
            <v>1</v>
          </cell>
          <cell r="H163" t="str">
            <v>Buy</v>
          </cell>
          <cell r="I163" t="str">
            <v>No</v>
          </cell>
        </row>
        <row r="164">
          <cell r="B164">
            <v>473002</v>
          </cell>
          <cell r="D164">
            <v>4</v>
          </cell>
          <cell r="E164">
            <v>4</v>
          </cell>
          <cell r="F164" t="str">
            <v>1/2" Hydraulic Outlet</v>
          </cell>
          <cell r="G164">
            <v>1</v>
          </cell>
          <cell r="H164" t="str">
            <v>Buy</v>
          </cell>
          <cell r="I164" t="str">
            <v>No</v>
          </cell>
        </row>
        <row r="165">
          <cell r="B165">
            <v>473003</v>
          </cell>
          <cell r="D165">
            <v>5</v>
          </cell>
          <cell r="E165">
            <v>5</v>
          </cell>
          <cell r="F165" t="str">
            <v>1/2" Tractor Coupler</v>
          </cell>
          <cell r="G165">
            <v>1</v>
          </cell>
          <cell r="H165" t="str">
            <v>Buy</v>
          </cell>
          <cell r="I165" t="str">
            <v>No</v>
          </cell>
        </row>
        <row r="166">
          <cell r="B166">
            <v>473004</v>
          </cell>
          <cell r="D166">
            <v>0.82</v>
          </cell>
          <cell r="E166">
            <v>24.599999999999998</v>
          </cell>
          <cell r="F166" t="str">
            <v>1/2" Hydraulic Hose</v>
          </cell>
          <cell r="G166">
            <v>30</v>
          </cell>
          <cell r="H166" t="str">
            <v>Buy</v>
          </cell>
          <cell r="I166" t="str">
            <v>No</v>
          </cell>
        </row>
        <row r="168">
          <cell r="A168" t="str">
            <v>(Option 7)</v>
          </cell>
          <cell r="F168" t="str">
            <v>Hydraulic Hose - Return line</v>
          </cell>
          <cell r="H168" t="str">
            <v>Make</v>
          </cell>
          <cell r="I168" t="str">
            <v>Yes</v>
          </cell>
        </row>
        <row r="169">
          <cell r="A169">
            <v>473015</v>
          </cell>
          <cell r="E169">
            <v>31</v>
          </cell>
          <cell r="F169" t="str">
            <v>3/4" Hydraulic Hose - 15'</v>
          </cell>
          <cell r="G169">
            <v>1</v>
          </cell>
          <cell r="H169" t="str">
            <v>Make</v>
          </cell>
          <cell r="I169" t="str">
            <v>Yes</v>
          </cell>
        </row>
        <row r="170">
          <cell r="B170">
            <v>473011</v>
          </cell>
          <cell r="D170">
            <v>5</v>
          </cell>
          <cell r="E170">
            <v>5</v>
          </cell>
          <cell r="F170" t="str">
            <v>3/4" Hydraulic Inlet</v>
          </cell>
          <cell r="G170">
            <v>1</v>
          </cell>
          <cell r="H170" t="str">
            <v>Buy</v>
          </cell>
          <cell r="I170" t="str">
            <v>No</v>
          </cell>
        </row>
        <row r="171">
          <cell r="B171">
            <v>473012</v>
          </cell>
          <cell r="D171">
            <v>5</v>
          </cell>
          <cell r="E171">
            <v>5</v>
          </cell>
          <cell r="F171" t="str">
            <v>3/4" Hydraulic Outlet</v>
          </cell>
          <cell r="G171">
            <v>1</v>
          </cell>
          <cell r="H171" t="str">
            <v>Buy</v>
          </cell>
          <cell r="I171" t="str">
            <v>No</v>
          </cell>
        </row>
        <row r="172">
          <cell r="B172">
            <v>473013</v>
          </cell>
          <cell r="D172">
            <v>1.4</v>
          </cell>
          <cell r="E172">
            <v>21</v>
          </cell>
          <cell r="F172" t="str">
            <v>3/4" Hydraulic Hose</v>
          </cell>
          <cell r="G172">
            <v>15</v>
          </cell>
          <cell r="H172" t="str">
            <v>Buy</v>
          </cell>
          <cell r="I172" t="str">
            <v>No</v>
          </cell>
        </row>
        <row r="174">
          <cell r="A174">
            <v>473016</v>
          </cell>
          <cell r="E174">
            <v>38</v>
          </cell>
          <cell r="F174" t="str">
            <v>3/4" Hydraulic Hose - 20'</v>
          </cell>
          <cell r="G174">
            <v>1</v>
          </cell>
          <cell r="H174" t="str">
            <v>Make</v>
          </cell>
          <cell r="I174" t="str">
            <v>Yes</v>
          </cell>
        </row>
        <row r="175">
          <cell r="B175">
            <v>473011</v>
          </cell>
          <cell r="D175">
            <v>5</v>
          </cell>
          <cell r="E175">
            <v>5</v>
          </cell>
          <cell r="F175" t="str">
            <v>3/4" Hydraulic Inlet</v>
          </cell>
          <cell r="G175">
            <v>1</v>
          </cell>
          <cell r="H175" t="str">
            <v>Buy</v>
          </cell>
          <cell r="I175" t="str">
            <v>No</v>
          </cell>
        </row>
        <row r="176">
          <cell r="B176">
            <v>473012</v>
          </cell>
          <cell r="D176">
            <v>5</v>
          </cell>
          <cell r="E176">
            <v>5</v>
          </cell>
          <cell r="F176" t="str">
            <v>3/4" Hydraulic Outlet</v>
          </cell>
          <cell r="G176">
            <v>1</v>
          </cell>
          <cell r="H176" t="str">
            <v>Buy</v>
          </cell>
          <cell r="I176" t="str">
            <v>No</v>
          </cell>
        </row>
        <row r="177">
          <cell r="B177">
            <v>473013</v>
          </cell>
          <cell r="D177">
            <v>1.4</v>
          </cell>
          <cell r="E177">
            <v>28</v>
          </cell>
          <cell r="F177" t="str">
            <v>3/4" Hydraulic Hose</v>
          </cell>
          <cell r="G177">
            <v>20</v>
          </cell>
          <cell r="H177" t="str">
            <v>Buy</v>
          </cell>
          <cell r="I177" t="str">
            <v>No</v>
          </cell>
        </row>
        <row r="179">
          <cell r="A179">
            <v>473017</v>
          </cell>
          <cell r="E179">
            <v>45</v>
          </cell>
          <cell r="F179" t="str">
            <v>3/4" Hydraulic Hose - 25'</v>
          </cell>
          <cell r="G179">
            <v>1</v>
          </cell>
          <cell r="H179" t="str">
            <v>Make</v>
          </cell>
          <cell r="I179" t="str">
            <v>Yes</v>
          </cell>
        </row>
        <row r="180">
          <cell r="B180">
            <v>473011</v>
          </cell>
          <cell r="D180">
            <v>5</v>
          </cell>
          <cell r="E180">
            <v>5</v>
          </cell>
          <cell r="F180" t="str">
            <v>3/4" Hydraulic Inlet</v>
          </cell>
          <cell r="G180">
            <v>1</v>
          </cell>
          <cell r="H180" t="str">
            <v>Buy</v>
          </cell>
          <cell r="I180" t="str">
            <v>No</v>
          </cell>
        </row>
        <row r="181">
          <cell r="B181">
            <v>473012</v>
          </cell>
          <cell r="D181">
            <v>5</v>
          </cell>
          <cell r="E181">
            <v>5</v>
          </cell>
          <cell r="F181" t="str">
            <v>3/4" Hydraulic Outlet</v>
          </cell>
          <cell r="G181">
            <v>1</v>
          </cell>
          <cell r="H181" t="str">
            <v>Buy</v>
          </cell>
          <cell r="I181" t="str">
            <v>No</v>
          </cell>
        </row>
        <row r="182">
          <cell r="B182">
            <v>473013</v>
          </cell>
          <cell r="D182">
            <v>1.4</v>
          </cell>
          <cell r="E182">
            <v>35</v>
          </cell>
          <cell r="F182" t="str">
            <v>3/4" Hydraulic Hose</v>
          </cell>
          <cell r="G182">
            <v>25</v>
          </cell>
          <cell r="H182" t="str">
            <v>Buy</v>
          </cell>
          <cell r="I182" t="str">
            <v>No</v>
          </cell>
        </row>
        <row r="184">
          <cell r="A184">
            <v>473018</v>
          </cell>
          <cell r="E184">
            <v>52</v>
          </cell>
          <cell r="F184" t="str">
            <v>3/4" Hydraulic Hose - 30'</v>
          </cell>
          <cell r="G184">
            <v>1</v>
          </cell>
          <cell r="H184" t="str">
            <v>Make</v>
          </cell>
          <cell r="I184" t="str">
            <v>Yes</v>
          </cell>
        </row>
        <row r="185">
          <cell r="B185">
            <v>473011</v>
          </cell>
          <cell r="D185">
            <v>5</v>
          </cell>
          <cell r="E185">
            <v>5</v>
          </cell>
          <cell r="F185" t="str">
            <v>3/4" Hydraulic Inlet</v>
          </cell>
          <cell r="G185">
            <v>1</v>
          </cell>
          <cell r="H185" t="str">
            <v>Buy</v>
          </cell>
          <cell r="I185" t="str">
            <v>No</v>
          </cell>
        </row>
        <row r="186">
          <cell r="B186">
            <v>473012</v>
          </cell>
          <cell r="D186">
            <v>5</v>
          </cell>
          <cell r="E186">
            <v>5</v>
          </cell>
          <cell r="F186" t="str">
            <v>3/4" Hydraulic Outlet</v>
          </cell>
          <cell r="G186">
            <v>1</v>
          </cell>
          <cell r="H186" t="str">
            <v>Buy</v>
          </cell>
          <cell r="I186" t="str">
            <v>No</v>
          </cell>
        </row>
        <row r="187">
          <cell r="B187">
            <v>473013</v>
          </cell>
          <cell r="D187">
            <v>1.4</v>
          </cell>
          <cell r="E187">
            <v>42</v>
          </cell>
          <cell r="F187" t="str">
            <v>3/4" Hydraulic Hose</v>
          </cell>
          <cell r="G187">
            <v>30</v>
          </cell>
          <cell r="H187" t="str">
            <v>Buy</v>
          </cell>
          <cell r="I187" t="str">
            <v>No</v>
          </cell>
        </row>
        <row r="189">
          <cell r="A189">
            <v>471600</v>
          </cell>
          <cell r="E189">
            <v>120.26</v>
          </cell>
          <cell r="F189" t="str">
            <v>Tower Transducer Service Pack</v>
          </cell>
          <cell r="H189" t="str">
            <v>Make</v>
          </cell>
          <cell r="I189" t="str">
            <v>Yes</v>
          </cell>
        </row>
        <row r="190">
          <cell r="B190">
            <v>471601</v>
          </cell>
          <cell r="D190">
            <v>58.75</v>
          </cell>
          <cell r="E190">
            <v>117.5</v>
          </cell>
          <cell r="F190" t="str">
            <v>Pressure Transducer</v>
          </cell>
          <cell r="G190">
            <v>2</v>
          </cell>
          <cell r="H190" t="str">
            <v>Buy</v>
          </cell>
          <cell r="I190" t="str">
            <v>Yes</v>
          </cell>
        </row>
        <row r="191">
          <cell r="B191">
            <v>471602</v>
          </cell>
          <cell r="D191">
            <v>1.38</v>
          </cell>
          <cell r="E191">
            <v>2.76</v>
          </cell>
          <cell r="F191" t="str">
            <v>Elbow - 1/4" MPT to 1/4" FPT, street elbow - Nickel Plated Steel</v>
          </cell>
          <cell r="G191">
            <v>2</v>
          </cell>
          <cell r="H191" t="str">
            <v>Buy</v>
          </cell>
          <cell r="I191" t="str">
            <v>Yes</v>
          </cell>
        </row>
        <row r="193">
          <cell r="A193" t="str">
            <v>(Option 9)</v>
          </cell>
        </row>
        <row r="194">
          <cell r="A194">
            <v>471601</v>
          </cell>
          <cell r="D194">
            <v>58.75</v>
          </cell>
          <cell r="E194">
            <v>58.75</v>
          </cell>
          <cell r="F194" t="str">
            <v>Pressure Transducer</v>
          </cell>
          <cell r="G194">
            <v>1</v>
          </cell>
          <cell r="H194" t="str">
            <v>Buy</v>
          </cell>
          <cell r="I194" t="str">
            <v>Yes</v>
          </cell>
        </row>
        <row r="197">
          <cell r="A197">
            <v>470520</v>
          </cell>
          <cell r="D197">
            <v>20</v>
          </cell>
          <cell r="E197">
            <v>20</v>
          </cell>
          <cell r="F197" t="str">
            <v>Section Harness Kit</v>
          </cell>
          <cell r="G197">
            <v>1</v>
          </cell>
        </row>
        <row r="199">
          <cell r="A199" t="str">
            <v>(Option 8)</v>
          </cell>
        </row>
        <row r="200">
          <cell r="A200">
            <v>471700</v>
          </cell>
          <cell r="E200">
            <v>34</v>
          </cell>
          <cell r="F200" t="str">
            <v>N Serve Injection Adapter Port Kit</v>
          </cell>
          <cell r="G200">
            <v>1</v>
          </cell>
          <cell r="H200" t="str">
            <v>Make</v>
          </cell>
          <cell r="I200" t="str">
            <v>Yes</v>
          </cell>
        </row>
        <row r="201">
          <cell r="B201">
            <v>471701</v>
          </cell>
          <cell r="D201">
            <v>1.27</v>
          </cell>
          <cell r="E201">
            <v>1.27</v>
          </cell>
          <cell r="F201" t="str">
            <v>3/8 Male to Female Elbow</v>
          </cell>
          <cell r="G201">
            <v>1</v>
          </cell>
          <cell r="H201" t="str">
            <v>Buy</v>
          </cell>
          <cell r="I201" t="str">
            <v>Yes</v>
          </cell>
        </row>
        <row r="202">
          <cell r="B202">
            <v>471702</v>
          </cell>
          <cell r="D202">
            <v>0.61</v>
          </cell>
          <cell r="E202">
            <v>0.61</v>
          </cell>
          <cell r="F202" t="str">
            <v>3/8 Male Nipple</v>
          </cell>
          <cell r="G202">
            <v>1</v>
          </cell>
          <cell r="H202" t="str">
            <v>Buy</v>
          </cell>
          <cell r="I202" t="str">
            <v>Yes</v>
          </cell>
        </row>
        <row r="203">
          <cell r="B203">
            <v>471703</v>
          </cell>
          <cell r="D203">
            <v>31</v>
          </cell>
          <cell r="E203">
            <v>31</v>
          </cell>
          <cell r="F203" t="str">
            <v>Back check valve</v>
          </cell>
          <cell r="G203">
            <v>1</v>
          </cell>
          <cell r="H203" t="str">
            <v>Buy</v>
          </cell>
          <cell r="I203" t="str">
            <v>Yes</v>
          </cell>
        </row>
        <row r="204">
          <cell r="B204">
            <v>471704</v>
          </cell>
          <cell r="D204">
            <v>1.1200000000000001</v>
          </cell>
          <cell r="E204">
            <v>1.1200000000000001</v>
          </cell>
          <cell r="F204" t="str">
            <v>3/8" Hose Barb</v>
          </cell>
          <cell r="G204">
            <v>1</v>
          </cell>
          <cell r="H204" t="str">
            <v>Buy</v>
          </cell>
          <cell r="I204" t="str">
            <v>Yes</v>
          </cell>
        </row>
        <row r="206">
          <cell r="A206" t="str">
            <v>(Option 10)</v>
          </cell>
        </row>
        <row r="207">
          <cell r="A207">
            <v>470503</v>
          </cell>
          <cell r="D207">
            <v>100.36</v>
          </cell>
          <cell r="E207">
            <v>100.36</v>
          </cell>
          <cell r="F207" t="str">
            <v>Connection Cable - John Deere Flow cable adapter</v>
          </cell>
          <cell r="G207">
            <v>1</v>
          </cell>
          <cell r="H207" t="str">
            <v>Buy</v>
          </cell>
          <cell r="I207" t="str">
            <v>Yes</v>
          </cell>
        </row>
        <row r="208">
          <cell r="A208">
            <v>470504</v>
          </cell>
          <cell r="D208">
            <v>100.36</v>
          </cell>
          <cell r="E208">
            <v>100.36</v>
          </cell>
          <cell r="F208" t="str">
            <v>Connection Cable - Raven 440</v>
          </cell>
          <cell r="G208">
            <v>1</v>
          </cell>
          <cell r="H208" t="str">
            <v>Buy</v>
          </cell>
          <cell r="I208" t="str">
            <v>Yes</v>
          </cell>
        </row>
        <row r="209">
          <cell r="A209">
            <v>470505</v>
          </cell>
          <cell r="D209">
            <v>100.36</v>
          </cell>
          <cell r="E209">
            <v>100.36</v>
          </cell>
          <cell r="F209" t="str">
            <v>Connection Cable - Raven 4400</v>
          </cell>
          <cell r="G209">
            <v>1</v>
          </cell>
          <cell r="H209" t="str">
            <v>Buy</v>
          </cell>
          <cell r="I209" t="str">
            <v>Yes</v>
          </cell>
        </row>
        <row r="210">
          <cell r="A210">
            <v>470506</v>
          </cell>
          <cell r="D210">
            <v>100.36</v>
          </cell>
          <cell r="E210">
            <v>100.36</v>
          </cell>
          <cell r="F210" t="str">
            <v>Connection Cable - Raven ISO</v>
          </cell>
          <cell r="G210">
            <v>1</v>
          </cell>
          <cell r="H210" t="str">
            <v>Buy</v>
          </cell>
          <cell r="I210" t="str">
            <v>Yes</v>
          </cell>
        </row>
        <row r="211">
          <cell r="A211">
            <v>470507</v>
          </cell>
          <cell r="D211">
            <v>100.36</v>
          </cell>
          <cell r="E211">
            <v>100.36</v>
          </cell>
          <cell r="F211" t="str">
            <v>Connection Cable - Raven CAN</v>
          </cell>
          <cell r="G211">
            <v>1</v>
          </cell>
          <cell r="H211" t="str">
            <v>Buy</v>
          </cell>
          <cell r="I211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ITEM LIST"/>
      <sheetName val="Charts"/>
      <sheetName val="Cover Page"/>
      <sheetName val="COVER-EQUIFLOW"/>
      <sheetName val="EQUIFLOW"/>
      <sheetName val="COMMANDER"/>
      <sheetName val="SMP Parts"/>
      <sheetName val="YDROP Parts"/>
      <sheetName val="COVER-CHAINROLL"/>
      <sheetName val="CHAINROLL"/>
    </sheetNames>
    <sheetDataSet>
      <sheetData sheetId="0">
        <row r="1">
          <cell r="A1" t="str">
            <v>Item#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ather Steiner" refreshedDate="42391.661404976854" createdVersion="5" refreshedVersion="5" minRefreshableVersion="3" recordCount="1283">
  <cacheSource type="worksheet">
    <worksheetSource name="Master"/>
  </cacheSource>
  <cacheFields count="13">
    <cacheField name="Item#" numFmtId="0">
      <sharedItems containsBlank="1" count="1435">
        <s v="201001"/>
        <s v="201002"/>
        <s v="201003"/>
        <s v="201006"/>
        <s v="201008"/>
        <s v="201009"/>
        <s v="201010"/>
        <s v="201011"/>
        <s v="201012"/>
        <s v="201013"/>
        <s v="201014"/>
        <s v="201015"/>
        <s v="201016"/>
        <s v="201017"/>
        <s v="201019"/>
        <s v="201020"/>
        <s v="201021"/>
        <s v="201023"/>
        <s v="201024"/>
        <s v="201025"/>
        <s v="201028"/>
        <s v="201030"/>
        <s v="201031"/>
        <s v="201034"/>
        <s v="201036"/>
        <s v="201037"/>
        <s v="201040"/>
        <s v="201041"/>
        <s v="201042"/>
        <s v="201043"/>
        <s v="201047"/>
        <s v="201048"/>
        <s v="201049"/>
        <s v="201050"/>
        <s v="201054"/>
        <s v="201055"/>
        <s v="201056"/>
        <s v="201057"/>
        <s v="201058"/>
        <s v="201059"/>
        <s v="201060"/>
        <s v="201061"/>
        <s v="201062"/>
        <s v="201063"/>
        <s v="201064"/>
        <s v="201065"/>
        <s v="201066"/>
        <s v="201067"/>
        <s v="201068"/>
        <s v="201069"/>
        <s v="201070"/>
        <s v="201071"/>
        <s v="201072"/>
        <s v="201073"/>
        <s v="203001"/>
        <s v="203006"/>
        <s v="204001"/>
        <s v="204002"/>
        <s v="204003"/>
        <s v="204004"/>
        <s v="204005"/>
        <s v="204007"/>
        <s v="204009"/>
        <s v="204011"/>
        <s v="204016"/>
        <s v="204018"/>
        <s v="204019"/>
        <s v="205000"/>
        <s v="206001"/>
        <s v="206002"/>
        <s v="206003"/>
        <s v="206004"/>
        <s v="206005"/>
        <s v="206006"/>
        <s v="206007"/>
        <s v="206008"/>
        <s v="206009"/>
        <s v="206010"/>
        <s v="206011"/>
        <s v="206012"/>
        <s v="206013"/>
        <s v="206014"/>
        <s v="206015"/>
        <s v="207001"/>
        <s v="207002"/>
        <s v="207003"/>
        <s v="207004"/>
        <s v="207005"/>
        <s v="207006"/>
        <s v="207010"/>
        <s v="207011"/>
        <s v="207014"/>
        <s v="207015"/>
        <s v="207016"/>
        <s v="207017"/>
        <s v="207018"/>
        <s v="207019"/>
        <s v="207020"/>
        <s v="207022"/>
        <s v="207023"/>
        <s v="207024"/>
        <s v="207025"/>
        <s v="207027"/>
        <s v="207028"/>
        <s v="207029"/>
        <s v="207034"/>
        <s v="207035"/>
        <s v="207036"/>
        <s v="207037"/>
        <s v="207038"/>
        <s v="207039"/>
        <s v="207040"/>
        <s v="207041"/>
        <s v="207042"/>
        <s v="207043"/>
        <s v="207044"/>
        <s v="207045"/>
        <s v="207046"/>
        <s v="207047"/>
        <s v="207048"/>
        <s v="207049"/>
        <s v="207050"/>
        <s v="207051"/>
        <s v="207056"/>
        <s v="207057"/>
        <s v="207058"/>
        <s v="207059"/>
        <s v="207060"/>
        <s v="207061"/>
        <s v="207062"/>
        <s v="207063"/>
        <s v="207064"/>
        <s v="214074"/>
        <s v="217021"/>
        <s v="300001"/>
        <s v="300002"/>
        <s v="401001"/>
        <s v="410001"/>
        <s v="410002"/>
        <s v="410003"/>
        <s v="410004"/>
        <s v="410005"/>
        <s v="410006"/>
        <s v="410007"/>
        <s v="410008"/>
        <s v="410009"/>
        <s v="410010"/>
        <s v="410011"/>
        <s v="410012"/>
        <s v="410013"/>
        <s v="410014"/>
        <s v="410015"/>
        <s v="410016"/>
        <s v="410017"/>
        <s v="410018"/>
        <s v="410019"/>
        <s v="410020"/>
        <s v="410021"/>
        <s v="410022"/>
        <s v="410023"/>
        <s v="410024"/>
        <s v="410025"/>
        <s v="410026"/>
        <s v="410027"/>
        <s v="410028"/>
        <s v="410029"/>
        <s v="410030"/>
        <s v="410031"/>
        <s v="410032"/>
        <s v="410033"/>
        <s v="410034"/>
        <s v="410035"/>
        <s v="410036"/>
        <s v="410037"/>
        <s v="410038"/>
        <s v="410039"/>
        <s v="410040"/>
        <s v="410041"/>
        <s v="410042"/>
        <s v="410043"/>
        <s v="410044"/>
        <s v="410045"/>
        <s v="410046"/>
        <s v="410047"/>
        <s v="410048"/>
        <s v="410049"/>
        <s v="410050"/>
        <s v="410051"/>
        <s v="410052"/>
        <s v="410053"/>
        <s v="410054"/>
        <s v="410055"/>
        <s v="410056"/>
        <s v="410057"/>
        <s v="410058"/>
        <s v="410059"/>
        <s v="410060"/>
        <s v="410061"/>
        <s v="410062"/>
        <s v="410063"/>
        <s v="410064"/>
        <s v="410065"/>
        <s v="410066"/>
        <s v="410067"/>
        <s v="410068"/>
        <s v="410069"/>
        <s v="410070"/>
        <s v="410071"/>
        <s v="410072"/>
        <s v="410073"/>
        <s v="410074"/>
        <s v="410075"/>
        <s v="410076"/>
        <s v="410077"/>
        <s v="410078"/>
        <s v="410079"/>
        <s v="410080"/>
        <s v="410081"/>
        <s v="410082"/>
        <s v="410083"/>
        <s v="410084"/>
        <s v="410085"/>
        <s v="410086"/>
        <s v="410087"/>
        <s v="410088"/>
        <s v="410089"/>
        <s v="410090"/>
        <s v="410091"/>
        <s v="410092"/>
        <s v="410093"/>
        <s v="410094"/>
        <s v="410095"/>
        <s v="410096"/>
        <s v="410097"/>
        <s v="410098"/>
        <s v="410099"/>
        <s v="410100"/>
        <s v="410101"/>
        <s v="410102"/>
        <s v="410103"/>
        <s v="410104"/>
        <s v="410105"/>
        <s v="410106"/>
        <s v="410107"/>
        <s v="410108"/>
        <s v="410109"/>
        <s v="410110"/>
        <s v="410111"/>
        <s v="410112"/>
        <s v="410113"/>
        <s v="410114"/>
        <s v="410115"/>
        <s v="410116"/>
        <s v="410117"/>
        <s v="410118"/>
        <s v="410119"/>
        <s v="410120"/>
        <s v="410121"/>
        <s v="410122"/>
        <s v="410123"/>
        <s v="410124"/>
        <s v="410125"/>
        <s v="410126"/>
        <s v="410127"/>
        <s v="410128"/>
        <s v="410129"/>
        <s v="410130"/>
        <s v="410131"/>
        <s v="410132"/>
        <s v="410133"/>
        <s v="410134"/>
        <s v="410135"/>
        <s v="410136"/>
        <s v="410137"/>
        <s v="410138"/>
        <s v="410139"/>
        <s v="410140"/>
        <s v="410141"/>
        <s v="410142"/>
        <s v="410143"/>
        <s v="410144"/>
        <s v="410145"/>
        <s v="410146"/>
        <s v="410147"/>
        <s v="410148"/>
        <s v="410149"/>
        <s v="410150"/>
        <s v="410151"/>
        <s v="410152"/>
        <s v="410153"/>
        <s v="410154"/>
        <s v="410155"/>
        <s v="410156"/>
        <s v="410157"/>
        <s v="410158"/>
        <s v="410159"/>
        <s v="410160"/>
        <s v="410161"/>
        <s v="410162"/>
        <s v="410163"/>
        <s v="410164"/>
        <s v="410165"/>
        <s v="410166"/>
        <s v="410167"/>
        <s v="410168"/>
        <s v="410169"/>
        <s v="410170"/>
        <s v="410171"/>
        <s v="410172"/>
        <s v="410173"/>
        <s v="410174"/>
        <s v="410175"/>
        <s v="410176"/>
        <s v="410177"/>
        <s v="410178"/>
        <s v="410179"/>
        <s v="410180"/>
        <s v="410181"/>
        <s v="410182"/>
        <s v="410183"/>
        <s v="410184"/>
        <s v="410185"/>
        <s v="410186"/>
        <s v="410187"/>
        <s v="410188"/>
        <s v="410189"/>
        <s v="410190"/>
        <s v="410191"/>
        <s v="410192"/>
        <s v="410193"/>
        <s v="410194"/>
        <s v="410195"/>
        <s v="410196"/>
        <s v="410197"/>
        <s v="410198"/>
        <s v="410199"/>
        <s v="410200"/>
        <s v="410201"/>
        <s v="410202"/>
        <s v="410203"/>
        <s v="410204"/>
        <s v="410205"/>
        <s v="410206"/>
        <s v="410207"/>
        <s v="410208"/>
        <s v="410209"/>
        <s v="410210"/>
        <s v="410211"/>
        <s v="410212"/>
        <s v="410213"/>
        <s v="410214"/>
        <s v="410215"/>
        <s v="410216"/>
        <s v="410217"/>
        <s v="410218"/>
        <s v="410219"/>
        <s v="410220"/>
        <s v="410221"/>
        <s v="410222"/>
        <s v="410223"/>
        <s v="410224"/>
        <s v="410225"/>
        <s v="410226"/>
        <s v="410227"/>
        <s v="410228"/>
        <s v="410229"/>
        <s v="410230"/>
        <s v="410231"/>
        <s v="410232"/>
        <s v="410233"/>
        <s v="410234"/>
        <s v="410235"/>
        <s v="410236"/>
        <s v="410237"/>
        <s v="410238"/>
        <s v="410239"/>
        <s v="410240"/>
        <s v="410241"/>
        <s v="410242"/>
        <s v="410243"/>
        <s v="410244"/>
        <s v="410245"/>
        <s v="410246"/>
        <s v="410247"/>
        <s v="410248"/>
        <s v="410249"/>
        <s v="410250"/>
        <s v="410251"/>
        <s v="410252"/>
        <s v="410253"/>
        <s v="410254"/>
        <s v="410255"/>
        <s v="410256"/>
        <s v="410257"/>
        <s v="410258"/>
        <s v="410259"/>
        <s v="410260"/>
        <s v="410261"/>
        <s v="410262"/>
        <s v="410263"/>
        <s v="410264"/>
        <s v="410265"/>
        <s v="410266"/>
        <s v="410267"/>
        <s v="410268"/>
        <s v="410269"/>
        <s v="410270"/>
        <s v="410271"/>
        <s v="410272"/>
        <s v="410273"/>
        <s v="410274"/>
        <s v="410276"/>
        <s v="410277"/>
        <s v="410278"/>
        <s v="410279"/>
        <s v="410280"/>
        <s v="410281"/>
        <s v="410282"/>
        <s v="410283"/>
        <s v="410284"/>
        <s v="410285"/>
        <s v="410286"/>
        <s v="410287"/>
        <s v="410288"/>
        <s v="410289"/>
        <s v="410290"/>
        <s v="410291"/>
        <s v="410292"/>
        <s v="410293"/>
        <s v="410294"/>
        <s v="410295"/>
        <s v="410296"/>
        <s v="410297"/>
        <s v="410298"/>
        <s v="410299"/>
        <s v="410300"/>
        <s v="410301"/>
        <s v="410302"/>
        <s v="410303"/>
        <s v="410304"/>
        <s v="410305"/>
        <s v="410306"/>
        <s v="410307"/>
        <s v="410308"/>
        <s v="410309"/>
        <s v="410310"/>
        <s v="410311"/>
        <s v="410312"/>
        <s v="410313"/>
        <s v="410314"/>
        <s v="410315"/>
        <s v="410317"/>
        <s v="410318"/>
        <s v="410401"/>
        <s v="410501"/>
        <s v="410503"/>
        <s v="410504"/>
        <s v="410506"/>
        <s v="410513"/>
        <s v="410514"/>
        <s v="410516"/>
        <s v="410517"/>
        <s v="410523"/>
        <s v="410524"/>
        <s v="410526"/>
        <s v="410527"/>
        <s v="410533"/>
        <s v="410534"/>
        <s v="410536"/>
        <s v="410537"/>
        <s v="410543"/>
        <s v="410544"/>
        <s v="410546"/>
        <s v="410547"/>
        <s v="410553"/>
        <s v="410554"/>
        <s v="410556"/>
        <s v="410557"/>
        <s v="410563"/>
        <s v="410564"/>
        <s v="410566"/>
        <s v="410567"/>
        <s v="410573"/>
        <s v="410574"/>
        <s v="410576"/>
        <s v="410577"/>
        <s v="410583"/>
        <s v="410584"/>
        <s v="410586"/>
        <s v="410587"/>
        <s v="410593"/>
        <s v="410594"/>
        <s v="410596"/>
        <s v="410597"/>
        <s v="410603"/>
        <s v="410604"/>
        <s v="410606"/>
        <s v="410607"/>
        <s v="410613"/>
        <s v="410614"/>
        <s v="410616"/>
        <s v="410623"/>
        <s v="410624"/>
        <s v="410626"/>
        <s v="410633"/>
        <s v="410634"/>
        <s v="410636"/>
        <s v="410643"/>
        <s v="410644"/>
        <s v="410646"/>
        <s v="410653"/>
        <s v="410654"/>
        <s v="410663"/>
        <s v="410664"/>
        <s v="410666"/>
        <s v="410667"/>
        <s v="410683"/>
        <s v="410684"/>
        <s v="410686"/>
        <s v="410801"/>
        <s v="410802"/>
        <s v="410803"/>
        <s v="410804"/>
        <s v="410805"/>
        <s v="410806"/>
        <s v="410807"/>
        <s v="410808"/>
        <s v="410809"/>
        <s v="410810"/>
        <s v="410811"/>
        <s v="410812"/>
        <s v="410813"/>
        <s v="411003"/>
        <s v="411005"/>
        <s v="411100"/>
        <s v="411101"/>
        <s v="411102"/>
        <s v="412003"/>
        <s v="412004"/>
        <s v="412006"/>
        <s v="412008"/>
        <s v="412010"/>
        <s v="412011"/>
        <s v="412013"/>
        <s v="412014"/>
        <s v="412015"/>
        <s v="412016"/>
        <s v="412017"/>
        <s v="412018"/>
        <s v="412019"/>
        <s v="412020"/>
        <s v="412021"/>
        <s v="412022"/>
        <s v="412023"/>
        <s v="412024"/>
        <s v="412025"/>
        <s v="412026"/>
        <s v="412027"/>
        <s v="412028"/>
        <s v="412029"/>
        <s v="412030"/>
        <s v="412031"/>
        <s v="412032"/>
        <s v="412033"/>
        <s v="412034"/>
        <s v="412035"/>
        <s v="412036"/>
        <s v="412037"/>
        <s v="412038"/>
        <s v="412039"/>
        <s v="412040"/>
        <s v="412041"/>
        <s v="412042"/>
        <s v="412043"/>
        <s v="412044"/>
        <s v="412045"/>
        <s v="412046"/>
        <s v="412047"/>
        <s v="412048"/>
        <s v="412049"/>
        <s v="412050"/>
        <s v="412052"/>
        <s v="412053"/>
        <s v="412054"/>
        <s v="412055"/>
        <s v="412056"/>
        <s v="412057"/>
        <s v="412058"/>
        <s v="412059"/>
        <s v="412060"/>
        <s v="412061"/>
        <s v="412062"/>
        <s v="412063"/>
        <s v="412064"/>
        <s v="412065"/>
        <s v="412066"/>
        <s v="412067"/>
        <s v="412068"/>
        <s v="412069"/>
        <s v="412070"/>
        <s v="412071"/>
        <s v="412072"/>
        <s v="412073"/>
        <s v="412074"/>
        <s v="412075"/>
        <s v="412076"/>
        <s v="412077"/>
        <s v="412078"/>
        <s v="412079"/>
        <s v="412080"/>
        <s v="412081"/>
        <s v="412082"/>
        <s v="412083"/>
        <s v="412084"/>
        <s v="412085"/>
        <s v="412086"/>
        <s v="412087"/>
        <s v="412088"/>
        <s v="412089"/>
        <s v="412091"/>
        <s v="412092"/>
        <s v="412093"/>
        <s v="412094"/>
        <s v="412096"/>
        <s v="412097"/>
        <s v="412098"/>
        <s v="412099"/>
        <s v="412101"/>
        <s v="412102"/>
        <s v="412108"/>
        <s v="412109"/>
        <s v="412110"/>
        <s v="412111"/>
        <s v="412112"/>
        <s v="412114"/>
        <s v="412118"/>
        <s v="412119"/>
        <s v="412120"/>
        <s v="412121"/>
        <s v="412122"/>
        <s v="412123"/>
        <s v="412125"/>
        <s v="412128"/>
        <s v="412129"/>
        <s v="412131"/>
        <s v="412132"/>
        <s v="412133"/>
        <s v="412135"/>
        <s v="412136"/>
        <s v="412144"/>
        <s v="412145"/>
        <s v="412146"/>
        <s v="412148"/>
        <s v="412149"/>
        <s v="412150"/>
        <s v="412154"/>
        <s v="412155"/>
        <s v="412156"/>
        <s v="412157"/>
        <s v="412158"/>
        <s v="412159"/>
        <s v="412160"/>
        <s v="412161"/>
        <s v="412162"/>
        <s v="412163"/>
        <s v="412164"/>
        <s v="412165"/>
        <s v="412166"/>
        <s v="412167"/>
        <s v="412168"/>
        <s v="412169"/>
        <s v="412170"/>
        <s v="412171"/>
        <s v="412172"/>
        <s v="412173"/>
        <s v="412174"/>
        <s v="412175"/>
        <s v="412176"/>
        <s v="412177"/>
        <s v="412178"/>
        <s v="412179"/>
        <s v="412180"/>
        <s v="412181"/>
        <s v="412182"/>
        <s v="412183"/>
        <s v="412184"/>
        <s v="412185"/>
        <s v="412187"/>
        <s v="412188"/>
        <s v="412189"/>
        <s v="412190"/>
        <s v="412191"/>
        <s v="412310"/>
        <s v="412311"/>
        <s v="412314"/>
        <s v="412315"/>
        <s v="412316"/>
        <s v="412317"/>
        <s v="412318"/>
        <s v="412319"/>
        <s v="412320"/>
        <s v="412321"/>
        <s v="412323"/>
        <s v="413000"/>
        <s v="413001"/>
        <s v="413002"/>
        <s v="413004"/>
        <s v="413005"/>
        <s v="413006"/>
        <s v="413007"/>
        <s v="413009"/>
        <s v="413010"/>
        <s v="413014"/>
        <s v="413015"/>
        <s v="413016"/>
        <s v="413017"/>
        <s v="413018"/>
        <s v="413019"/>
        <s v="413020"/>
        <s v="413021"/>
        <s v="413022"/>
        <s v="413023"/>
        <s v="413024"/>
        <s v="413025"/>
        <s v="413030"/>
        <s v="413036"/>
        <s v="413048"/>
        <s v="413050"/>
        <s v="413051"/>
        <s v="413100"/>
        <s v="413124"/>
        <s v="413130"/>
        <s v="413136"/>
        <s v="413148"/>
        <s v="413200"/>
        <s v="413201"/>
        <s v="413202"/>
        <s v="413203"/>
        <s v="413501"/>
        <s v="413505"/>
        <s v="413506"/>
        <s v="414001"/>
        <s v="414002"/>
        <s v="414003"/>
        <s v="414004"/>
        <s v="414005"/>
        <s v="414006"/>
        <s v="414007"/>
        <s v="414008"/>
        <s v="414009"/>
        <s v="414010"/>
        <s v="415000"/>
        <s v="415001"/>
        <s v="415004"/>
        <s v="415005"/>
        <s v="415006"/>
        <s v="415007"/>
        <s v="415057"/>
        <s v="415200"/>
        <s v="415201"/>
        <s v="415202"/>
        <s v="415203"/>
        <s v="415204"/>
        <s v="415205"/>
        <s v="415206"/>
        <s v="416000"/>
        <s v="416001"/>
        <s v="416002"/>
        <s v="416003"/>
        <s v="416004"/>
        <s v="416005"/>
        <s v="416006"/>
        <s v="416007"/>
        <s v="416008"/>
        <s v="416010"/>
        <s v="416018"/>
        <s v="416024"/>
        <s v="416036"/>
        <s v="416043"/>
        <s v="416048"/>
        <s v="416049"/>
        <s v="416055"/>
        <s v="416058"/>
        <s v="416060"/>
        <s v="416061"/>
        <s v="416066"/>
        <s v="416067"/>
        <s v="416072"/>
        <s v="416078"/>
        <s v="416079"/>
        <s v="416085"/>
        <s v="416090"/>
        <s v="416091"/>
        <s v="416099"/>
        <s v="416100"/>
        <s v="416101"/>
        <s v="416102"/>
        <s v="416103"/>
        <s v="416104"/>
        <s v="416106"/>
        <s v="416107"/>
        <s v="416109"/>
        <s v="416110"/>
        <s v="416111"/>
        <s v="416166"/>
        <s v="416200"/>
        <s v="416201"/>
        <s v="416202"/>
        <s v="416203"/>
        <s v="416204"/>
        <s v="416210"/>
        <s v="416211"/>
        <s v="416212"/>
        <s v="416501"/>
        <s v="416502"/>
        <s v="416503"/>
        <s v="417000"/>
        <s v="417001"/>
        <s v="417005"/>
        <s v="417011"/>
        <s v="417012"/>
        <s v="417013"/>
        <s v="417014"/>
        <s v="417015"/>
        <s v="417016"/>
        <s v="417017"/>
        <s v="417039"/>
        <s v="417045"/>
        <s v="417049"/>
        <s v="417050"/>
        <s v="417051"/>
        <s v="417052"/>
        <s v="417057"/>
        <s v="417100"/>
        <s v="417101"/>
        <s v="417102"/>
        <s v="417103"/>
        <s v="417104"/>
        <s v="417105"/>
        <s v="417106"/>
        <s v="417107"/>
        <s v="417108"/>
        <s v="417109"/>
        <s v="417110"/>
        <s v="417111"/>
        <s v="417112"/>
        <s v="417113"/>
        <s v="417114"/>
        <s v="417115"/>
        <s v="417116"/>
        <s v="417117"/>
        <s v="417118"/>
        <s v="417119"/>
        <s v="417500"/>
        <s v="417501"/>
        <s v="417502"/>
        <s v="417503"/>
        <s v="418015"/>
        <s v="418020"/>
        <s v="418030"/>
        <s v="418040"/>
        <s v="418048"/>
        <s v="418050"/>
        <s v="418051"/>
        <s v="418057"/>
        <s v="418061"/>
        <s v="418063"/>
        <s v="418073"/>
        <s v="418075"/>
        <s v="418078"/>
        <s v="418080"/>
        <s v="418086"/>
        <s v="418089"/>
        <s v="418091"/>
        <s v="418103"/>
        <s v="418107"/>
        <s v="418110"/>
        <s v="418132"/>
        <s v="418203"/>
        <s v="418207"/>
        <s v="418210"/>
        <s v="418215"/>
        <s v="418220"/>
        <s v="418232"/>
        <s v="418240"/>
        <s v="418248"/>
        <s v="418251"/>
        <s v="418257"/>
        <s v="418261"/>
        <s v="418263"/>
        <s v="418265"/>
        <s v="418267"/>
        <s v="418270"/>
        <s v="418273"/>
        <s v="418275"/>
        <s v="418278"/>
        <s v="418280"/>
        <s v="418281"/>
        <s v="418283"/>
        <s v="418286"/>
        <s v="418289"/>
        <s v="418291"/>
        <s v="418293"/>
        <s v="418295"/>
        <s v="418298"/>
        <s v="419001"/>
        <s v="419010"/>
        <s v="419020"/>
        <s v="420000"/>
        <s v="420002"/>
        <s v="420004"/>
        <s v="420005"/>
        <s v="420006"/>
        <s v="420007"/>
        <s v="420014"/>
        <s v="420100"/>
        <s v="420110"/>
        <s v="420120"/>
        <s v="420130"/>
        <s v="431019"/>
        <s v="431020"/>
        <s v="431021"/>
        <s v="431022"/>
        <s v="431023"/>
        <s v="431025"/>
        <s v="431031"/>
        <s v="431032"/>
        <s v="431033"/>
        <s v="431034"/>
        <s v="431035"/>
        <s v="431037"/>
        <s v="431038"/>
        <s v="432000"/>
        <s v="432046"/>
        <s v="432047"/>
        <s v="432057"/>
        <s v="432078"/>
        <s v="432099"/>
        <s v="432105"/>
        <s v="432112"/>
        <s v="432136"/>
        <s v="432137"/>
        <s v="432171"/>
        <s v="432176"/>
        <s v="432177"/>
        <s v="432188"/>
        <s v="432190"/>
        <s v="432199"/>
        <s v="432201"/>
        <s v="432226"/>
        <s v="432254"/>
        <s v="432255"/>
        <s v="432261"/>
        <s v="432262"/>
        <s v="432263"/>
        <s v="432264"/>
        <s v="432265"/>
        <s v="432266"/>
        <s v="432267"/>
        <s v="432268"/>
        <s v="432269"/>
        <s v="432270"/>
        <s v="432271"/>
        <s v="432272"/>
        <s v="432273"/>
        <s v="432274"/>
        <s v="432275"/>
        <s v="432276"/>
        <s v="432277"/>
        <s v="432278"/>
        <s v="432279"/>
        <s v="432280"/>
        <s v="432290"/>
        <s v="432291"/>
        <s v="432295"/>
        <s v="432296"/>
        <s v="432297"/>
        <s v="432298"/>
        <s v="432301"/>
        <s v="432302"/>
        <s v="432303"/>
        <s v="432304"/>
        <s v="432305"/>
        <s v="432306"/>
        <s v="432308"/>
        <s v="432309"/>
        <s v="432310"/>
        <s v="432311"/>
        <s v="432312"/>
        <s v="432313"/>
        <s v="432314"/>
        <s v="432315"/>
        <s v="432316"/>
        <s v="432321"/>
        <s v="432322"/>
        <s v="432324"/>
        <s v="432329"/>
        <s v="432331"/>
        <s v="432332"/>
        <s v="432333"/>
        <s v="432335"/>
        <s v="432338"/>
        <s v="432339"/>
        <s v="432340"/>
        <s v="432341"/>
        <s v="432342"/>
        <s v="450100_C"/>
        <s v="450100_H"/>
        <s v="450100_M"/>
        <s v="450100_P"/>
        <s v="450100_S"/>
        <s v="450100_W"/>
        <s v="450110_C"/>
        <s v="450110_H"/>
        <s v="450110_M"/>
        <s v="450110_P"/>
        <s v="450110_S"/>
        <s v="450110_W"/>
        <s v="450300_C"/>
        <s v="450300_H"/>
        <s v="450300_M"/>
        <s v="450300_P"/>
        <s v="450300_S"/>
        <s v="450300_W"/>
        <s v="450310_C"/>
        <s v="450310_H"/>
        <s v="450310_M"/>
        <s v="450310_P"/>
        <s v="450310_S"/>
        <s v="450310_W"/>
        <s v="451010"/>
        <s v="451030"/>
        <s v="451035"/>
        <s v="451036"/>
        <s v="451037"/>
        <s v="451040"/>
        <s v="451301"/>
        <s v="470000"/>
        <s v="470100"/>
        <s v="470101"/>
        <s v="470105"/>
        <s v="470106"/>
        <s v="470107"/>
        <s v="470200"/>
        <s v="470201"/>
        <s v="470220"/>
        <s v="470221"/>
        <s v="470223"/>
        <s v="470225"/>
        <s v="470227"/>
        <s v="470230"/>
        <s v="470231"/>
        <s v="470232"/>
        <s v="470233"/>
        <s v="470237"/>
        <s v="470238"/>
        <s v="470239"/>
        <s v="470240"/>
        <s v="470241"/>
        <s v="470242"/>
        <s v="470243"/>
        <s v="470244"/>
        <s v="470245"/>
        <s v="470246"/>
        <s v="470247"/>
        <s v="470248"/>
        <s v="470249"/>
        <s v="470250"/>
        <s v="470251"/>
        <s v="470252"/>
        <s v="470253"/>
        <s v="470254"/>
        <s v="470255"/>
        <s v="470256"/>
        <s v="470300"/>
        <s v="470301"/>
        <s v="470303"/>
        <s v="470305"/>
        <s v="470308"/>
        <s v="470309"/>
        <s v="470310"/>
        <s v="470311"/>
        <s v="470312"/>
        <s v="470313"/>
        <s v="470314"/>
        <s v="470315"/>
        <s v="470400"/>
        <s v="470402"/>
        <s v="470403"/>
        <s v="470405"/>
        <s v="470406"/>
        <s v="470407"/>
        <s v="470408"/>
        <s v="470409"/>
        <s v="470410"/>
        <s v="470411"/>
        <s v="470412"/>
        <s v="470413"/>
        <s v="470414"/>
        <s v="470415"/>
        <s v="470416"/>
        <s v="470417"/>
        <s v="470418"/>
        <s v="470419"/>
        <s v="470420"/>
        <s v="470421"/>
        <s v="470500"/>
        <s v="470501"/>
        <s v="470502"/>
        <s v="470503"/>
        <s v="470504"/>
        <s v="470505"/>
        <s v="470506"/>
        <s v="470507"/>
        <s v="470520"/>
        <s v="470600"/>
        <s v="470601"/>
        <s v="470606"/>
        <s v="470610"/>
        <s v="470611"/>
        <s v="470613"/>
        <s v="470618"/>
        <s v="470624"/>
        <s v="470626"/>
        <s v="470631"/>
        <s v="470632"/>
        <s v="470633"/>
        <s v="470634"/>
        <s v="470635"/>
        <s v="470640"/>
        <s v="470642"/>
        <s v="470645"/>
        <s v="470646"/>
        <s v="470649"/>
        <s v="470650"/>
        <s v="470651"/>
        <s v="470652"/>
        <s v="470653"/>
        <s v="470654"/>
        <s v="470655"/>
        <s v="470656"/>
        <s v="470660"/>
        <s v="470661"/>
        <s v="470662"/>
        <s v="470663"/>
        <s v="470665"/>
        <s v="470670"/>
        <s v="471010"/>
        <s v="471015"/>
        <s v="471020"/>
        <s v="471025"/>
        <s v="471030"/>
        <s v="471110"/>
        <s v="471125"/>
        <s v="471150"/>
        <s v="471210"/>
        <s v="471225"/>
        <s v="471250"/>
        <s v="471300"/>
        <s v="471310"/>
        <s v="471400"/>
        <s v="471401"/>
        <s v="471402"/>
        <s v="471500"/>
        <s v="471501"/>
        <s v="471502"/>
        <s v="471503"/>
        <s v="471504"/>
        <s v="471505"/>
        <s v="471506"/>
        <s v="471507"/>
        <s v="471518"/>
        <s v="471520"/>
        <s v="471526"/>
        <s v="471530"/>
        <s v="471531"/>
        <s v="471532"/>
        <s v="471533"/>
        <s v="471534"/>
        <s v="471600"/>
        <s v="471601"/>
        <s v="471602"/>
        <s v="471700"/>
        <s v="471701"/>
        <s v="471702"/>
        <s v="471703"/>
        <s v="471704"/>
        <s v="473001"/>
        <s v="473002"/>
        <s v="473003"/>
        <s v="473004"/>
        <s v="473005"/>
        <s v="473006"/>
        <s v="473007"/>
        <s v="473008"/>
        <s v="473011"/>
        <s v="473012"/>
        <s v="473013"/>
        <s v="473015"/>
        <s v="473016"/>
        <s v="473017"/>
        <s v="473018"/>
        <s v="480150"/>
        <s v="480151"/>
        <s v="480160"/>
        <s v="480161"/>
        <s v="480170"/>
        <s v="480171"/>
        <s v="510513"/>
        <s v="888413036"/>
        <s v="888416055"/>
        <s v="888416067"/>
        <s v="950001"/>
        <s v="COUPON"/>
        <s v="FREEHAGIESMP"/>
        <s v="FREESHIELDUPGRADE"/>
        <s v="FREESMPUPGRADE"/>
        <s v="U410503"/>
        <s v="U410504"/>
        <s v="U410506"/>
        <s v="U410513"/>
        <s v="U410514"/>
        <s v="U410516"/>
        <s v="U410517"/>
        <s v="U410523"/>
        <s v="U410524"/>
        <s v="U410526"/>
        <s v="U410527"/>
        <s v="U410533"/>
        <s v="U410534"/>
        <s v="U410536"/>
        <s v="U410537"/>
        <s v="U410543"/>
        <s v="U410544"/>
        <s v="U410546"/>
        <s v="U410547"/>
        <s v="U410553"/>
        <s v="U410554"/>
        <s v="U410556"/>
        <s v="U410557"/>
        <s v="U410563"/>
        <s v="U410564"/>
        <s v="U410566"/>
        <s v="U410567"/>
        <s v="U410573"/>
        <s v="U410574"/>
        <s v="U410576"/>
        <s v="U410577"/>
        <s v="U410583"/>
        <s v="U410584"/>
        <s v="U410586"/>
        <s v="U410587"/>
        <s v="U410593"/>
        <s v="U410594"/>
        <s v="U410596"/>
        <s v="U410597"/>
        <s v="U410603"/>
        <s v="U410604"/>
        <s v="U410606"/>
        <s v="U410607"/>
        <s v="U410613"/>
        <s v="U410614"/>
        <s v="U410616"/>
        <s v="U410623"/>
        <s v="U410624"/>
        <s v="U410626"/>
        <s v="U410633"/>
        <s v="U410634"/>
        <s v="U410636"/>
        <s v="U410643"/>
        <s v="U410644"/>
        <s v="U410646"/>
        <s v="U410653"/>
        <s v="U410654"/>
        <s v="U410656"/>
        <s v="U410663"/>
        <s v="U410664"/>
        <s v="U410666"/>
        <s v="U410667"/>
        <s v="U410683"/>
        <s v="U410684"/>
        <s v="U410686"/>
        <m/>
        <s v="888412113" u="1"/>
        <s v="204008" u="1"/>
        <s v="201018" u="1"/>
        <s v="201004" u="1"/>
        <s v="202004" u="1"/>
        <s v="203004" u="1"/>
        <s v="201038" u="1"/>
        <s v="201026" u="1"/>
        <s v="420003" u="1"/>
        <s v="401004" u="1"/>
        <s v="888412115" u="1"/>
        <s v="202002" u="1"/>
        <s v="203002" u="1"/>
        <s v="204014" u="1"/>
        <s v="207026" u="1"/>
        <s v="420001" u="1"/>
        <s v="401002" u="1"/>
        <s v="204012" u="1"/>
        <s v="207012" u="1"/>
        <s v="201046" u="1"/>
        <s v="201022" u="1"/>
        <s v="401000" u="1"/>
        <s v="204010" u="1"/>
        <s v="201044" u="1"/>
        <s v="201032" u="1"/>
        <s v="410673" u="1"/>
        <s v="207032" u="1"/>
        <s v="888412133" u="1"/>
        <s v="207030" u="1"/>
        <s v="201052" u="1"/>
        <s v="888412126" u="1"/>
        <s v="888412134" u="1"/>
        <s v="888412127" u="1"/>
        <s v="888412051" u="1"/>
        <s v="888412128" u="1"/>
        <s v="413008" u="1"/>
        <s v="888412138" u="1"/>
        <s v="411004" u="1"/>
        <s v="950005" u="1"/>
        <s v="411002" u="1"/>
        <s v="412106" u="1"/>
        <s v="451000" u="1"/>
        <s v="412002" u="1"/>
        <s v="415002" u="1"/>
        <s v="417002" u="1"/>
        <s v="888413000" u="1"/>
        <s v="950003" u="1"/>
        <s v="451034" u="1"/>
        <s v="412116" u="1"/>
        <s v="412012" u="1"/>
        <s v="412104" u="1"/>
        <s v="412000" u="1"/>
        <s v="413012" u="1"/>
        <s v="888415001" u="1"/>
        <s v="412138" u="1"/>
        <s v="451032" u="1"/>
        <s v="412126" u="1"/>
        <s v="450100" u="1"/>
        <s v="451100" u="1"/>
        <s v="415010" u="1"/>
        <s v="417010" u="1"/>
        <s v="450110" u="1"/>
        <s v="412124" u="1"/>
        <s v="412100" u="1"/>
        <s v="416148" u="1"/>
        <s v="416136" u="1"/>
        <s v="416124" u="1"/>
        <s v="888415002" u="1"/>
        <s v="412134" u="1"/>
        <s v="888413010" u="1"/>
        <s v="413040" u="1"/>
        <s v="412142" u="1"/>
        <s v="450300" u="1"/>
        <s v="412130" u="1"/>
        <s v="451300" u="1"/>
        <s v="412152" u="1"/>
        <s v="450310" u="1"/>
        <s v="412140" u="1"/>
        <s v="412312" u="1"/>
        <s v="412322" u="1"/>
        <s v="416172" u="1"/>
        <s v="416160" u="1"/>
        <s v="416240" u="1"/>
        <s v="412090" u="1"/>
        <s v="888416078" u="1"/>
        <s v="416500" u="1"/>
        <s v="432281" u="1"/>
        <s v="201007" u="1"/>
        <s v="416360" u="1"/>
        <s v="416600" u="1"/>
        <s v="201029" u="1"/>
        <s v="201005" u="1"/>
        <s v="203005" u="1"/>
        <s v="204017" u="1"/>
        <s v="201039" u="1"/>
        <s v="201027" u="1"/>
        <s v="400005" u="1"/>
        <s v="202003" u="1"/>
        <s v="203003" u="1"/>
        <s v="204015" u="1"/>
        <s v="410656" u="1"/>
        <s v="401003" u="1"/>
        <s v="202001" u="1"/>
        <s v="204013" u="1"/>
        <s v="207013" u="1"/>
        <s v="201035" u="1"/>
        <s v="410676" u="1"/>
        <s v="416480" u="1"/>
        <s v="416720" u="1"/>
        <s v="201045" u="1"/>
        <s v="201033" u="1"/>
        <s v="410674" u="1"/>
        <s v="207033" u="1"/>
        <s v="207021" u="1"/>
        <s v="207031" u="1"/>
        <s v="201053" u="1"/>
        <s v="201051" u="1"/>
        <s v="412009" u="1"/>
        <s v="412007" u="1"/>
        <s v="412005" u="1"/>
        <s v="950006" u="1"/>
        <s v="412107" u="1"/>
        <s v="413003" u="1"/>
        <s v="415003" u="1"/>
        <s v="417003" u="1"/>
        <s v="950004" u="1"/>
        <s v="412117" u="1"/>
        <s v="411001" u="1"/>
        <s v="412105" u="1"/>
        <s v="412001" u="1"/>
        <s v="888416001" u="1"/>
        <s v="950002" u="1"/>
        <s v="412139" u="1"/>
        <s v="451033" u="1"/>
        <s v="412127" u="1"/>
        <s v="412115" u="1"/>
        <s v="412103" u="1"/>
        <s v="413011" u="1"/>
        <s v="412137" u="1"/>
        <s v="451031" u="1"/>
        <s v="412113" u="1"/>
        <s v="413101" u="1"/>
        <s v="412147" u="1"/>
        <s v="432328" u="1"/>
        <s v="412051" u="1"/>
        <s v="412143" u="1"/>
        <s v="412153" u="1"/>
        <s v="412141" u="1"/>
        <s v="412313" u="1"/>
        <s v="412095" u="1"/>
        <s v="412151" u="1"/>
        <s v="410275" u="1"/>
      </sharedItems>
    </cacheField>
    <cacheField name="Description" numFmtId="0">
      <sharedItems containsBlank="1" count="1604">
        <s v="3/4 in x 5/16 in U bolt"/>
        <s v="1 inch x 5/16 inch U Bolt"/>
        <s v="1.25 inch x 3/8 inch U Bolt RIE"/>
        <s v="5/16 inch x .75 inch U Bolt"/>
        <s v="5/16 inch x 1.25 inch bolt"/>
        <s v="5/16 inch x 1.5 inch bolt"/>
        <s v="5/16 inch x 2 inch bolt Zinc"/>
        <s v="5/16 inch x 2.5 inch bolt"/>
        <s v="5/16 inch x 3 inch bolt"/>
        <s v="5/16 inch x 3.5 inch bolt"/>
        <s v="5/16 inch x 4 inch bolt"/>
        <s v="5/16 inch x 4.5 inch bolt"/>
        <s v="5/16 inch x 5 inch bolt"/>
        <s v="5/16 inch x 5.5 inch bolt"/>
        <s v="5/16 inch x 6.5 inch bolt"/>
        <s v="3/8&quot; x 2&quot;  U bolt RIE"/>
        <s v="2 inch x 3 inch x 3/8 U Bolt RIE"/>
        <s v="2.5 inch x 3/8 inch U bolt RIE"/>
        <s v="3/8 inch x 1/2 inch bolt"/>
        <s v="3/8 inch x 1 inch bolt"/>
        <s v="3/8 inch x 1.25 inch Carriage Bolt RIE"/>
        <s v="3/8 inch x 1.75 inch bolt RIE"/>
        <s v="3/8 inch x 2.0 inch bolt RIE"/>
        <s v="3/8 inch x 3.5 inch Flange bolt RIE"/>
        <s v="3/8 inch x 4.5 inch bolt RIE"/>
        <s v="3/8 inch x 5 inch Bolt"/>
        <s v="3/8 inch x 6.5 inch bolt RIE"/>
        <s v="3/8 inch x 7.5 inch bolt RIE"/>
        <s v="3/8 inch x 8 inch bolt RIE"/>
        <s v="3/8 inch x 16 inch bolt RIE"/>
        <s v="5/16 inch Lock Nut"/>
        <s v="3/8 inch Nut RIE"/>
        <s v="3/8 inch Lock Nut"/>
        <s v="Shoulder Bolt"/>
        <s v="1/4 inch x 1 inch socket head bolt"/>
        <s v="1/4 inch x 1 inch flathead bolt"/>
        <s v="1/4 inch x 1.75 inch socket head bolt"/>
        <s v="1/4 inch x 2.5 inch socket head bolt"/>
        <s v="1/4 Nylock nuts"/>
        <s v="3/8&quot; Square U Bolt - 2.63 ID, 3.6 Tall, 2.03 Threaded - Grade 8, Coated"/>
        <s v="3/8&quot; Diamond U Bolt - 1.50&quot;, 2.12 ID, 2.84&quot; Tall, 2.09 Threaded - Grade 8, Coated"/>
        <s v="3/8&quot; Square U Bolt - 3.18 ID, 4.14 Tall, 2.07 Threaded - Grade 8, Coated"/>
        <s v="3/8&quot; Square U Bolt - 1.50&quot; ID, 3.06&quot; Tall, 2.07 Threaded - Grade 8, Coated"/>
        <s v="3/8&quot; Square U Bolt - 3.43&quot; ID, 4.14&quot; Tall, 2.07 Threaded - Grade 8, Coated"/>
        <s v="3/8&quot; Square U Bolt - 2.00 ID, 3.1 Tall, 2.03 Threaded - Grade 8, Coated"/>
        <s v="3/8&quot; Diamond Bolt - 5.782&quot;, 8.135&quot; ID, 6.85&quot; Tall, 5.0 Threaded - Grade 8, Coated"/>
        <s v="3/8&quot; Diamond Bolt - 5.1&quot;, 7.125&quot; ID, 6.70&quot; Tall, 4.0 Threaded - Grade 8, Coated"/>
        <s v="Bolt - 3/8&quot; - 9.5&quot; - Grade 5 - Ecoguard"/>
        <s v="3/8&quot; Square U Bolt - 1.5&quot;, 8&quot;"/>
        <s v="3/8&quot; Square U Bolt - 2.5&quot;, 8&quot;"/>
        <s v="3/8&quot; Square U Bolt - 6&quot;,5&quot;"/>
        <s v="5/16&quot; Flange Nut - Grade 8, Coated"/>
        <s v="Nut - Flange lock, 3/8&quot; Grade 8"/>
        <s v="3/8&quot; Diamond Bolt - 4&quot; - Grade 8, Coated"/>
        <s v="Stainless #10 Flat Head Screw"/>
        <s v="#10 flat head screw"/>
        <s v="Oetiker 3/8 C clamps SS w/two Ears"/>
        <s v="Oetiker 3/8 Clamps SS"/>
        <s v="7/32 x5/8 SS Clamp for Hydraulic Hose"/>
        <s v="Zip Ties - 8 inch"/>
        <s v="Zip Ties - 14 inch"/>
        <s v="1.25 inch hose clamp"/>
        <s v="3/8 inch locking clip pin"/>
        <s v="Turnbuckel"/>
        <s v="3/8&quot;x3-3/4&quot; Zinc Clevis Pin"/>
        <s v="0.125&quot; x 1-15/16&quot; Hairpin Cotter Pin Zinc"/>
        <s v="Zerk"/>
        <s v="Reflective Tape"/>
        <s v="Box*1"/>
        <s v="Bubble Rap - Roll 188ft"/>
        <s v="Packaging Tape - Roll"/>
        <s v="Shrink Rap - Roll 200 ft"/>
        <s v="Box*5"/>
        <s v="10x7x3 Box"/>
        <s v="6x6x4 Box"/>
        <s v="24x20x20 Box"/>
        <s v="24x12x12 Box"/>
        <s v="24x20x4 Box"/>
        <s v="Box for Undercover Units"/>
        <s v="4x6 Bag"/>
        <s v="9x12 Bag"/>
        <s v="6*6 Bag"/>
        <s v="Pin - 3/8&quot; stainless steel wire lock (3/816LPSF)"/>
        <s v="Pin - detent, stainless steel w lanyard"/>
        <s v="5/16 - 18 3&quot; Carriage Bolt - SS"/>
        <s v="5/16 Nut - nylok SS"/>
        <s v="Screw - stainless steel, 1&quot;"/>
        <s v="Screw - stainless steel, 3/4&quot;"/>
        <s v="Hose clamp - Screw SS"/>
        <s v="U-bolt - 5/16&quot;x1-3/8&quot;, square"/>
        <s v="Bolt - 5/16&quot; Set Screw SS"/>
        <s v="Nut - 5/16&quot; Set Screw Jam Nut SS"/>
        <s v="Bolt - 3/8&quot;x5&quot;"/>
        <s v="Washer - Flat, Stainless Steel 3/8&quot;"/>
        <s v="Nut - Stainless Steel 3/8&quot;"/>
        <s v="Bolt - Flange, Stainless Steel 3/8&quot;x1-3/4&quot;"/>
        <s v="Tape - teflon"/>
        <s v="Bolt - 1/2&quot;x8&quot;"/>
        <s v="Washer - 1/2&quot;"/>
        <s v="Nut - 1/2&quot; Nylock"/>
        <s v="Screw - 1/4&quot;-20 Machine SS"/>
        <s v="5/16 x 2 1/2&quot;  Hex Bolt SS"/>
        <s v="Screw - Self Tapping, SS No. 14x1-1/2&quot;"/>
        <s v="5/16&quot; x 11&quot; HCS Bolt Zinc"/>
        <s v="Socket Head Cap Screw - M10 x 45 mm, 1.50mm Pitch Black Oxide Class 12.9"/>
        <s v="Screw - 1/2&quot; Stainless Steel"/>
        <s v="Y Drop Shield Screw #2"/>
        <s v="5/16&quot; Washer - Extra thick - SS"/>
        <s v="3/8&quot; Nylok Nut - SS"/>
        <s v="Y Drop Boom Bracket Hardware Kit"/>
        <s v="Y Drop Boom Bracket Stop Bolt Kit"/>
        <s v="Hardware Kit for Riser Mount"/>
        <s v="Y-Drop OEM Boom Mount Hardware Kit"/>
        <s v="Hardware Kit for Diamond U Bolt"/>
        <s v="U-bolt - 5/16&quot;x1-3/8&quot;, square, Grade 5"/>
        <s v="Nut - 5/16&quot; Nylock"/>
        <s v="Nut - 7/16&quot; Top Lock"/>
        <s v="Washer - 7/16&quot; Zinc Flat"/>
        <s v="Bolt - 7/16&quot; x 2&quot; Zinc"/>
        <s v="Bracket Bolt 1/2&quot; X 1-1/2&quot;"/>
        <s v="Bracket Nut - Top Lock - 1/2&quot;"/>
        <s v="Bolt - 5/8&quot; x 1-7/8&quot; Grade 8"/>
        <s v="Washer - 5/8&quot; Lock Grade 8"/>
        <s v="Washer - 5/8&quot; Flat Grade 8"/>
        <s v="Nut - 3/8&quot; SS Hex Flange Nut"/>
        <s v="5/8&quot; Square U Bolt - 6&quot;x4&quot;"/>
        <s v="5/8&quot; Square U Bolt - 4&quot;x6&quot;"/>
        <s v="5/8 inch Top Lock Nut - Grade 5 - Ecoguard"/>
        <s v="Hose clamp - Screw SS- 1/4&quot;"/>
        <s v="Bolt - 1/2' x 2-1/2&quot; Grade 5, Zinc"/>
        <s v="Left Hand 3 inch SS pipe elbow"/>
        <s v="Washer - Lock, Stainless Steel  3/8&quot;"/>
        <s v="Sub Drip Irrigation"/>
        <s v="Sub Drip Irrigation Change Order"/>
        <s v="Bridge Device - Case and Electronics"/>
        <s v="Sprayer Mount Pkg - Hagie STS Regular Boom 12Rx30&quot;"/>
        <s v="Sprayer Mount Pkg - Hagie STS Regular Boom 12Rx38&quot;"/>
        <s v="Sprayer Mount Pkg - Hagie STS Regular Boom 16Rx30&quot;"/>
        <s v="Sprayer Mount Pkg - Hagie STS Regular Boom 16Rx38&quot;"/>
        <s v="Sprayer Mount Pkg - Hagie STS Regular Boom 24Rx22&quot;"/>
        <s v="Sprayer Mount Pkg - Hagie STS Regular Boom 24Rx30&quot;"/>
        <s v="Sprayer Mount Pkg - Hagie STS Regular Boom 32Rx30&quot;"/>
        <s v="Sprayer Mount Pkg - Hagie STS Regular Boom 24Rx38&quot;"/>
        <s v="Sprayer Mount Pkg - Hagie STS Regular Boom 32Rx22&quot;"/>
        <s v="Sprayer Mount Pkg - Hagie STS Regular Boom 32Rx28&quot;"/>
        <s v="Sprayer Mount Pkg - Hagie STS Regular Boom 36Rx20&quot;"/>
        <s v="Sprayer Mount Pkg - Hagie STS Regular Boom 36Rx22&quot;"/>
        <s v="Sprayer Mount Pkg - Hagie STS Heavy Boom 16Rx30&quot;"/>
        <s v="Sprayer Mount Pkg - Hagie STS Heavy Boom 16Rx38&quot;"/>
        <s v="Sprayer Mount Pkg - Hagie STS Heavy Boom 24Rx22&quot;"/>
        <s v="Sprayer Mount Pkg - Hagie STS Heavy Boom 24Rx30&quot;"/>
        <s v="Sprayer Mount Pkg - Hagie STS Heavy Boom 24Rx38&quot;"/>
        <s v="Sprayer Mount Pkg - Hagie STS Heavy Boom 32Rx22&quot;"/>
        <s v="Sprayer Mount Pkg - Hagie STS Heavy Boom 32Rx30&quot;"/>
        <s v="Sprayer Mount Pkg - Hagie STS Heavy Boom 32Rx28&quot;"/>
        <s v="Sprayer Mount Pkg - Hagie STS Heavy Boom 36Rx20&quot;"/>
        <s v="Sprayer Mount Pkg - Hagie STS Heavy Boom 36Rx22&quot;"/>
        <s v="Sprayer Mount Pkg - Hagie Boyde Aluminum Boom 16Rx30&quot;"/>
        <s v="Sprayer Mount Pkg - Hagie Boyde Aluminum Boom 16Rx38&quot;"/>
        <s v="Sprayer Mount Pkg - Hagie Boyde Aluminum Boom 24Rx22&quot;"/>
        <s v="Sprayer Mount Pkg - Hagie Boyde Aluminum Boom 24Rx30&quot;"/>
        <s v="Sprayer Mount Pkg - Hagie Boyde Aluminum Boom 24Rx38&quot;"/>
        <s v="Sprayer Mount Pkg - Hagie Boyde Aluminum Boom 32Rx22&quot;"/>
        <s v="Sprayer Mount Pkg - Hagie Boyde Aluminum Boom 32Rx30&quot;"/>
        <s v="Sprayer Mount Pkg - Hagie Boyde Aluminum Boom 32Rx28&quot;"/>
        <s v="Sprayer Mount Pkg - Hagie Boyde Aluminum Boom 36Rx20&quot;"/>
        <s v="Sprayer Mount Pkg - Hagie Boyde Aluminum Boom 36Rx22&quot;"/>
        <s v="Sprayer Mount Pkg - Hagie Aluminum Self Leveling Boom 16Rx30&quot;"/>
        <s v="Sprayer Mount Pkg - Hagie Aluminum Self Leveling Boom 16Rx38&quot;"/>
        <s v="Sprayer Mount Pkg - Hagie Aluminum Self Leveling Boom 24Rx22&quot;"/>
        <s v="Sprayer Mount Pkg - Hagie Aluminum Self Leveling Boom 24Rx30&quot;"/>
        <s v="Sprayer Mount Pkg - Hagie Aluminum Self Leveling Boom 24Rx38&quot;"/>
        <s v="Sprayer Mount Pkg - Hagie Aluminum Self Leveling Boom 32Rx22&quot;"/>
        <s v="Sprayer Mount Pkg - Hagie Aluminum Self Leveling Boom 32Rx30&quot;"/>
        <s v="Sprayer Mount Pkg - Hagie Aluminum Self Leveling Boom 32Rx28&quot;"/>
        <s v="Sprayer Mount Pkg - Hagie Aluminum Self Leveling Boom 36Rx20&quot;"/>
        <s v="Sprayer Mount Pkg - Hagie Aluminum Self Leveling Boom 36Rx22&quot;"/>
        <s v="Sprayer Mount Pkg - Hagie DTS 12Rx30&quot;"/>
        <s v="Sprayer Mount Pkg - Hagie DTS 12Rx38&quot;"/>
        <s v="Sprayer Mount Pkg - Hagie DTS 16Rx30&quot;"/>
        <s v="Sprayer Mount Pkg - Hagie DTS 16Rx38&quot;"/>
        <s v="Sprayer Mount Pkg - Hagie DTS 24Rx22&quot;"/>
        <s v="Sprayer Mount Pkg - Hagie DTS 24Rx30&quot;"/>
        <s v="Sprayer Mount Pkg - Hagie DTS 24Rx38&quot;"/>
        <s v="Sprayer Mount Pkg - Hagie DTS 32Rx22&quot;"/>
        <s v="Sprayer Mount Pkg - Hagie DTS 36Rx20&quot;"/>
        <s v="Sprayer Mount Pkg - Hagie DTS 36Rx22&quot;"/>
        <s v="Sprayer Mount Pkg - Miller Nitro before 2008 16Rx30&quot;"/>
        <s v="Sprayer Mount Pkg - Miller Nitro before 2008 12Rx30&quot;"/>
        <s v="Sprayer Mount Pkg - Miller Nitro before 2008 12Rx38&quot;"/>
        <s v="Sprayer Mount Pkg - Miller Nitro before 2008 16Rx38&quot;"/>
        <s v="Sprayer Mount Pkg - Miller Nitro before 2008 24Rx22&quot;"/>
        <s v="Sprayer Mount Pkg - Miller Nitro before 2008 24Rx30&quot;"/>
        <s v="Sprayer Mount Pkg - Miller Nitro before 2008 24Rx38&quot;"/>
        <s v="Sprayer Mount Pkg - Miller Nitro before 2008 32Rx22&quot;"/>
        <s v="Sprayer Mount Pkg - Miller Nitro before 2008 32Rx30&quot;"/>
        <s v="Sprayer Mount Pkg - Miller Nitro before 2008 32Rx28&quot;"/>
        <s v="Sprayer Mount Pkg - Miller Nitro before 2008 36Rx20&quot;"/>
        <s v="Sprayer Mount Pkg - Miller Nitro before 2008 36Rx22&quot;"/>
        <s v="Sprayer Mount Pkg - Miller Nitro after 2008 12Rx30&quot;"/>
        <s v="Sprayer Mount Pkg - Miller Nitro after 2008 12Rx38&quot;"/>
        <s v="Sprayer Mount Pkg - Miller Nitro after 2008 16Rx30&quot;"/>
        <s v="Sprayer Mount Pkg - Miller Nitro after 2008 16Rx38&quot;"/>
        <s v="Sprayer Mount Pkg - Miller Nitro after 2008 24Rx22&quot;"/>
        <s v="Sprayer Mount Pkg - Miller Nitro after 2008 24Rx30&quot;"/>
        <s v="Sprayer Mount Pkg - Miller Nitro after 2008 24Rx38&quot;"/>
        <s v="Sprayer Mount Pkg - Miller Nitro after 2008 32Rx22&quot;"/>
        <s v="Sprayer Mount Pkg - Miller Nitro after 2008 32Rx28&quot;"/>
        <s v="Sprayer Mount Pkg - Miller Nitro after 2008 32Rx30&quot;"/>
        <s v="Sprayer Mount Pkg - Miller Nitro after 2008 36Rx20&quot;"/>
        <s v="Sprayer Mount Pkg - Miller Nitro after 2008 36Rx22&quot;"/>
        <s v="Sprayer Mount Pkg - Walker Truss Boom 24Rx30&quot;"/>
        <s v="Sprayer Mount Pkg - Walker Truss Boom 16Rx30&quot;"/>
        <s v="Sprayer Mount Pkg - Walker Truss Boom 24Rx38&quot;"/>
        <s v="Sprayer Mount Pkg - Walker Truss Boom 32Rx22&quot;"/>
        <s v="Sprayer Mount Pkg - Walker Truss Boom 32Rx28&quot;"/>
        <s v="Sprayer Mount Pkg - Walker Truss Boom 32Rx30&quot;"/>
        <s v="Sprayer Mount Pkg - Walker Truss Boom 36Rx20&quot;"/>
        <s v="Sprayer Mount Pkg - Walker Truss Boom 36Rx22&quot;"/>
        <s v="Sprayer Mount Pkg - New Holland 12Rx30&quot;"/>
        <s v="Sprayer Mount Pkg - New Holland 12Rx38&quot;"/>
        <s v="Sprayer Mount Pkg - New Holland 16Rx30&quot;"/>
        <s v="Sprayer Mount Pkg - New Holland 16Rx38&quot;"/>
        <s v="Sprayer Mount Pkg - New Holland 24Rx22&quot;"/>
        <s v="Sprayer Mount Pkg - New Holland 24Rx30&quot;"/>
        <s v="Sprayer Mount Pkg - New Holland 24Rx38&quot;"/>
        <s v="Sprayer Mount Pkg - New Holland 32Rx22&quot;"/>
        <s v="Sprayer Mount Pkg - New Holland 32Rx28&quot;"/>
        <s v="Sprayer Mount Pkg - New Holland 36Rx20&quot;"/>
        <s v="Sprayer Mount Pkg - New Holland 32Rx30&quot;"/>
        <s v="Sprayer Mount Pkg - New Holland 36Rx22&quot;"/>
        <s v="Sprayer Mount Pkg - JD 4940  with High Rise Extension 16Rx30&quot;"/>
        <s v="Sprayer Mount Pkg - JD 4940  with High Rise Extension 16Rx38&quot;"/>
        <s v="Sprayer Mount Pkg - JD 4940  with High Rise Extension 24Rx22&quot;"/>
        <s v="Sprayer Mount Pkg - JD 4940  with High Rise Extension 24Rx30&quot;"/>
        <s v="Sprayer Mount Pkg - JD 4940  with High Rise Extension 24Rx38&quot;"/>
        <s v="Sprayer Mount Pkg - JD 4940  with High Rise Extension 32Rx22&quot;"/>
        <s v="Sprayer Mount Pkg - JD 4940  with High Rise Extension 32Rx30&quot;"/>
        <s v="Sprayer Mount Pkg - JD 4940  with High Rise Extension 32Rx28&quot;"/>
        <s v="Sprayer Mount Pkg - JD 4940  with High Rise Extension 36Rx20&quot;"/>
        <s v="Sprayer Mount Pkg - JD 4940  with High Rise Extension 36Rx22&quot;"/>
        <s v="Sprayer Mount Pkg - Case IH 80'-90' Boom 3000 12Rx30&quot;"/>
        <s v="Sprayer Mount Pkg - Case IH 80'-90' Boom 3000 12Rx38&quot;"/>
        <s v="Sprayer Mount Pkg - Case IH 80'-90' Boom 3000 16Rx30&quot;"/>
        <s v="Sprayer Mount Pkg - Case IH 80'-90' Boom 3000 16Rx30&quot; - AIM"/>
        <s v="Sprayer Mount Pkg - Case IH 80'-90' Boom 3000 16Rx38&quot;"/>
        <s v="Sprayer Mount Pkg - Case IH 80'-90' Boom 3000 16Rx38&quot; - AIM"/>
        <s v="Sprayer Mount Pkg - Case IH 80'-90' Boom 3000 24Rx22&quot;"/>
        <s v="Sprayer Mount Pkg - Case IH 80'-90' Boom 3000 24Rx22&quot; - AIM"/>
        <s v="Sprayer Mount Pkg - Case IH 80'-90' Boom 3000 24Rx30&quot;"/>
        <s v="Sprayer Mount Pkg - Case IH 80'-90' Boom 3000 24Rx30&quot; - AIM"/>
        <s v="Sprayer Mount Pkg - Case IH 80'-90' Boom 3000 32Rx30&quot;"/>
        <s v="Sprayer Mount Pkg - Case IH 80'-90' Boom 3000 32Rx30&quot; - AIM"/>
        <s v="Sprayer Mount Pkg - Case IH 80'-90' Boom 3000 24Rx38&quot;"/>
        <s v="Sprayer Mount Pkg - Case IH 80'-90' Boom 3000 24Rx38&quot; - AIM"/>
        <s v="Sprayer Mount Pkg - Case IH 80'-90' Boom 3000 32Rx22&quot;"/>
        <s v="Sprayer Mount Pkg - Case IH 80'-90' Boom 3000 32Rx22&quot; - AIM"/>
        <s v="Sprayer Mount Pkg - Case IH 80'-90' Boom 3000 36Rx20&quot;"/>
        <s v="Sprayer Mount Pkg - Case IH 80'-90' Boom 3000 36Rx20&quot; - AIM"/>
        <s v="Sprayer Mount Pkg - Case IH 80'-90' Boom 3000 36Rx22&quot;"/>
        <s v="Sprayer Mount Pkg - Case IH 80'-90' Boom 3000 36Rx22&quot; - AIM"/>
        <s v="Sprayer Mount Pkg - Case IH 80'-90' Boom 3000 32Rx28&quot;"/>
        <s v="Sprayer Mount Pkg - Case IH 80'-90' Boom 3000 32Rx28&quot; - AIM"/>
        <s v="Sprayer Mount Pkg - Case IH 120' Boom 4000 16Rx30&quot;"/>
        <s v="Sprayer Mount Pkg - Case IH 120' Boom 4000 16Rx30&quot; - AIM"/>
        <s v="Sprayer Mount Pkg - Case IH 120' Boom 4000 16Rx38&quot;"/>
        <s v="Sprayer Mount Pkg - Case IH 120' Boom 4000 16Rx38&quot; - AIM"/>
        <s v="Sprayer Mount Pkg - Case IH 120' Boom 4000 24Rx22&quot;"/>
        <s v="Sprayer Mount Pkg - Case IH 120' Boom 4000 24Rx22&quot; - AIM"/>
        <s v="Sprayer Mount Pkg - Case IH 120' Boom 4000 24Rx30&quot;"/>
        <s v="Sprayer Mount Pkg - Case IH 120' Boom 4000 24Rx30&quot; - AIM"/>
        <s v="Sprayer Mount Pkg - Case IH 120' Boom 4000 32Rx30&quot;"/>
        <s v="Sprayer Mount Pkg - Case IH 120' Boom 4000 32Rx30&quot; - AIM"/>
        <s v="Sprayer Mount Pkg - Case IH 120' Boom 4000 24Rx38&quot;"/>
        <s v="Sprayer Mount Pkg - Case IH 120' Boom 4000 24Rx38&quot; - AIM"/>
        <s v="Sprayer Mount Pkg - Case IH 120' Boom 4000 32Rx22&quot;"/>
        <s v="Sprayer Mount Pkg - Case IH 120' Boom 4000 32Rx22&quot; - AIM"/>
        <s v="Sprayer Mount Pkg - Case IH 120' Boom 4000 36Rx20&quot;"/>
        <s v="Sprayer Mount Pkg - Case IH 120' Boom 4000 36Rx20&quot; - AIM"/>
        <s v="Sprayer Mount Pkg - Case IH 120' Boom 4000 36Rx22&quot;"/>
        <s v="Sprayer Mount Pkg - Case IH 120' Boom 4000 36Rx22&quot; - AIM"/>
        <s v="Sprayer Mount Pkg - Case IH 120' Boom 4000 32Rx28&quot;"/>
        <s v="Sprayer Mount Pkg - Case IH 120' Boom 4000 32Rx28&quot; - AIM"/>
        <s v="Sprayer Mount Pkg - JD 4940 24Rx30&quot;"/>
        <s v="Sprayer Mount Pkg - JD 4940 24Rx38&quot;"/>
        <s v="Sprayer Mount Pkg - JD 4940 32Rx22&quot;"/>
        <s v="Sprayer Mount Pkg - JD 4940 32Rx30&quot;"/>
        <s v="Sprayer Mount Pkg - JD 4940 32Rx28&quot;"/>
        <s v="Sprayer Mount Pkg - JD 4940 36Rx20&quot;"/>
        <s v="Sprayer Mount Pkg - JD 4940 36Rx22&quot;"/>
        <s v="Sprayer Mount Pkg - JD 4930 24Rx30&quot;"/>
        <s v="Sprayer Mount Pkg - JD 4930 24Rx38&quot;"/>
        <s v="Sprayer Mount Pkg - JD 4930 32Rx22&quot;"/>
        <s v="Sprayer Mount Pkg - JD 4930 32Rx30&quot;"/>
        <s v="Sprayer Mount Pkg - JD 4930 32Rx28&quot;"/>
        <s v="Sprayer Mount Pkg - JD 4930 36Rx20&quot;"/>
        <s v="Sprayer Mount Pkg - JD 4930 36Rx22&quot;"/>
        <s v="Sprayer Mount Pkg - JD 4830/4730 12Rx30&quot;"/>
        <s v="Sprayer Mount Pkg - JD 4830/4730 12Rx38&quot;"/>
        <s v="Sprayer Mount Pkg - JD 4830/4730 16Rx30&quot;"/>
        <s v="Sprayer Mount Pkg - JD 4830/4730 16Rx38&quot;"/>
        <s v="Sprayer Mount Pkg - JD 4830/4730 24Rx22&quot;"/>
        <s v="Sprayer Mount Pkg - JD 4830/4730 24Rx30&quot;"/>
        <s v="Sprayer Mount Pkg - JD 4830/4730 32Rx30&quot;"/>
        <s v="Sprayer Mount Pkg - JD 4830/4730 24Rx38&quot;"/>
        <s v="Sprayer Mount Pkg - JD 4830/4730 32Rx22&quot;"/>
        <s v="Sprayer Mount Pkg - JD 4830/4730 32Rx28&quot;"/>
        <s v="Sprayer Mount Pkg - JD 4830/4730 36Rx20&quot;"/>
        <s v="Sprayer Mount Pkg - JD 4830/4730 36Rx22&quot;"/>
        <s v="Sprayer Mount Pkg - JD 4630 12Rx30&quot;"/>
        <s v="Sprayer Mount Pkg - JD 4630 12Rx38&quot;"/>
        <s v="Sprayer Mount Pkg - JD 4630 16Rx30&quot;"/>
        <s v="Sprayer Mount Pkg - JD 4630 16Rx38&quot;"/>
        <s v="Sprayer Mount Pkg - JD 4630 24Rx22&quot;"/>
        <s v="Sprayer Mount Pkg - JD 4630 24Rx30&quot;"/>
        <s v="Sprayer Mount Pkg - JD 4630 24Rx38&quot;"/>
        <s v="Sprayer Mount Pkg - JD 4630 32Rx22&quot;"/>
        <s v="Sprayer Mount Pkg - JD 4630 36Rx20&quot;"/>
        <s v="Sprayer Mount Pkg - JD 4630 36Rx22&quot;"/>
        <s v="Sprayer Mount Pkg - JD 6000 Series 12Rx30&quot;"/>
        <s v="Sprayer Mount Pkg - JD 6000 Series 12Rx38&quot;"/>
        <s v="Sprayer Mount Pkg - JD 6000 Series 16Rx30&quot;"/>
        <s v="Sprayer Mount Pkg - JD 6000 Series 16Rx38&quot;"/>
        <s v="Sprayer Mount Pkg - ROGATOR 600/700/800/900/1000 Series 12Rx30&quot;"/>
        <s v="Sprayer Mount Pkg - ROGATOR 600/700/800/900/1000 Series 12Rx38&quot;"/>
        <s v="Sprayer Mount Pkg - ROGATOR 600/700/800/900/1000 Series 16Rx30&quot;"/>
        <s v="Sprayer Mount Pkg - ROGATOR 600/700/800/900/1000 Series 16Rx38&quot;"/>
        <s v="Sprayer Mount Pkg - ROGATOR 600/700/800/900/1000 Series 24Rx22&quot;"/>
        <s v="Sprayer Mount Pkg - ROGATOR 600/700/800/900/1000 Series 24Rx30&quot;"/>
        <s v="Sprayer Mount Pkg - ROGATOR 600/800/900/1000 Series 32Rx30&quot;"/>
        <s v="Sprayer Mount Pkg - ROGATOR 600/800/900/1000 Series 24Rx38&quot;"/>
        <s v="Sprayer Mount Pkg - ROGATOR 600/700/800/900/1000 Series 32Rx22&quot;"/>
        <s v="Sprayer Mount Pkg - ROGATOR 600/700/800/900/1000 Series 36Rx20&quot;"/>
        <s v="Sprayer Mount Pkg - ROGATOR 600/800/900/1000 Series 36Rx22&quot;"/>
        <s v="Sprayer Mount Pkg - ROGATOR 600/800/900/1000 Series 32Rx28&quot;"/>
        <s v="Sprayer Mount Pkg - Apache 600/700/800/900/1000 Series 12Rx30&quot;"/>
        <s v="Sprayer Mount Pkg - Apache 600/700/800/900/1000 Series 12Rx38&quot;"/>
        <s v="Sprayer Mount Pkg - Apache 600/700/800/900/1000 Series 16Rx30&quot;"/>
        <s v="Sprayer Mount Pkg - Apache 600/700/800/900/1000 Series 16Rx38&quot;"/>
        <s v="Sprayer Mount Pkg - Apache 600/700/800/900/1000 Series 24Rx22&quot;"/>
        <s v="Sprayer Mount Pkg - Apache 600/700/800/900/1000 Series 24Rx30&quot;"/>
        <s v="Sprayer Mount Pkg - Apache 600/700/800/900/1000 Series 32Rx30&quot;"/>
        <s v="Sprayer Mount Pkg - Apache 600/700/800/900/1000 Series 32Rx28&quot;"/>
        <s v="Sprayer Mount Pkg - Apache 600/700/800/900/1000 Series 24Rx38&quot;"/>
        <s v="Sprayer Mount Pkg - Apache 600/700/800/900/1000 Series 36Rx20&quot;"/>
        <s v="Sprayer Mount Pkg - Apache 600/700/800/900/1000 Series 36Rx22&quot;"/>
        <s v="Sprayer Mount Pkg - Spra-Coupe 7000 Series 12Rx30&quot;"/>
        <s v="Sprayer Mount Pkg - Spra-Coupe 7000 Series 12Rx38&quot;"/>
        <s v="Sprayer Mount Pkg - Spra-Coupe 7000 Series 16Rx30&quot;"/>
        <s v="Sprayer Mount Pkg - Spra-Coupe 7000 Series 16Rx38&quot;"/>
        <s v="Sprayer Mount Pkg - Spra-Coupe 7000 Series 24Rx22&quot;"/>
        <s v="Sprayer Mount Pkg - Spra-Coupe 7000 Series 24Rx30&quot;"/>
        <s v="Sprayer Mount Pkg - Spra-Coupe 7000 Series 24Rx38&quot;"/>
        <s v="Sprayer Mount Pkg - Spra-Coupe 7000 Series 32Rx22&quot;"/>
        <s v="Sprayer Mount Pkg - Pomeriar Aluminum 36 VGA 24Rx22&quot;"/>
        <s v="Sprayer Mount Pkg - Pomeriar Aluminum 36 VGA 24Rx30&quot;"/>
        <s v="Sprayer Mount Pkg - Pomeriar Aluminum 36 VGA 24Rx38&quot;"/>
        <s v="Sprayer Mount Pkg - Pomeriar Aluminum 36 VGA 32Rx22&quot;"/>
        <s v="Sprayer Mount Pkg - Pomeriar Aluminum 36 VGA 32Rx30&quot;"/>
        <s v="Sprayer Mount Pkg - Pomeriar Aluminum 36 VGA 32Rx28&quot;"/>
        <s v="Sprayer Mount Pkg - Pomeriar Aluminum 36 VGA 36Rx20&quot;"/>
        <s v="Sprayer Mount Pkg - Pomeriar Aluminum 36 VGA 36Rx22&quot;"/>
        <s v="Sprayer Mount Pkg - Apache Aluminum 36 VGA 12Rx30&quot;"/>
        <s v="Sprayer Mount Pkg - Apache Aluminum 36 VGA 12Rx38&quot;"/>
        <s v="Sprayer Mount Pkg - Apache Aluminum 36 VGA 16Rx30&quot;"/>
        <s v="Sprayer Mount Pkg - Apache Aluminum 36 VGA 16Rx38&quot;"/>
        <s v="Sprayer Mount Pkg - Apache Aluminum 36 VGA 24Rx22&quot;"/>
        <s v="Sprayer Mount Pkg - Apache Aluminum 36 VGA 24Rx30&quot;"/>
        <s v="Sprayer Mount Pkg - Apache Aluminum 36 VGA 24Rx38&quot;"/>
        <s v="Sprayer Mount Pkg - Apache Aluminum 36 VGA 32Rx22&quot;"/>
        <s v="Sprayer Mount Pkg - Apache Aluminum 36 VGA 32Rx30&quot;"/>
        <s v="Sprayer Mount Pkg - Apache Aluminum 36 VGA 32Rx28&quot;"/>
        <s v="Sprayer Mount Pkg - Hagie STS Regular Boom 24Rx38"/>
        <s v="Sprayer Mount Pkg - Hagie Boyde Aluminum Boom 36x22&quot;"/>
        <s v="Sprayer Mount Pkg - Hagie Aluminum Self Leveling Boom 33Rx30&quot;"/>
        <s v="Sprayer Mount Pkg - Hagie DTS 36Rx22"/>
        <s v="Sprayer Mount Pkg - JD 4940 with High Rise Extension 24Rx38&quot;"/>
        <s v="Sprayer Mount Pkg - JD 4940 with High Rise Extension 32Rx30&quot;"/>
        <s v="Sprayer Mount Pkg - JD 4940 with High Rise Extension 32Rx28&quot;"/>
        <s v="Sprayer Mount Pkg - JD 4940 with High Rise Extension 36Rx22&quot;"/>
        <s v="Sprayer Mount Pkg - ROGATOR 600/700/800/900/1000 Series 32Rx30&quot;"/>
        <s v="Sprayer Mount Pkg - ROGATOR 600/700/800/900/1000 Series 24Rx38&quot;"/>
        <s v="Sprayer Mount Pkg - ROGATOR 600/700/800/900/1000 Series 36Rx22&quot;"/>
        <s v="Sprayer Mount Pkg - ROGATOR 600/700/800/900/1000 Series 32Rx28&quot;"/>
        <s v="Sprayer Mount Pkg - Apache 600/700/800/900/1000 32Rx30&quot;"/>
        <s v="Sprayer Mount Pkg - Apache 600/700/800/900/1000 32Rx28&quot;"/>
        <s v="Sprayer Mount Pkg - Apache 600/700/800/900/1000 24Rx38&quot;"/>
        <s v="Sprayer Mount Pkg - Apache 600/700/800/900/1000 36Rx22&quot;"/>
        <s v="Sprayer Mount Pkg - JD R4030/4038/4045 Boom 12Rx30&quot;"/>
        <s v="Sprayer Mount Pkg - JD R4030/4038/4045 Boom 12Rx38&quot;"/>
        <s v="Sprayer Mount Pkg - JD R4030/4038/4045 Boom 16Rx30&quot;"/>
        <s v="Sprayer Mount Pkg - JD R4030/4038/4045 Boom 24Rx22&quot;"/>
        <s v="Sprayer Mount Pkg - JD R4030/4038/4045 Boom 16Rx38&quot;"/>
        <s v="Sprayer Mount Pkg - JD R4030/4038/4045 Boom 32Rx22&quot;"/>
        <s v="Sprayer Mount Pkg - JD R4030/4038/4045 Boom 24Rx30&quot;"/>
        <s v="Sprayer Mount Pkg - JD R4030/4038/4045 Boom 36Rx20&quot;"/>
        <s v="Sprayer Mount Pkg - JD R4030/4038/4045 Boom 36Rx22&quot;"/>
        <s v="Sprayer Mount Pkg - JD R4030/4038/4045 Boom 32Rx28&quot;"/>
        <s v="Sprayer Mount Pkg - JD R4030/4038/4045 Boom 24Rx38&quot;"/>
        <s v="Sprayer Mount Pkg - JD R4030/4038/4045 Boom 32Rx30&quot;"/>
        <s v="Sprayer Mount Pkg - Case IH  80'-90' Boom 3000 36Rx22&quot; - AIM"/>
        <s v="Sprayer Mount Pkg - Upgrade A - 60ft Y Drop Bar"/>
        <s v="Sprayer Mount Pkg - Upgrade A - 66ft Y Drop Bar"/>
        <s v="Sprayer Mount Pkg - Upgrade B - 60ft Y Drop Bar"/>
        <s v="Sprayer Mount Pkg - Upgrade B - 66-70ft Y Drop Bar"/>
        <s v="Sprayer Mount Pkg - JD 4830/4730 K&amp;S Aluminum Boom 24Rx30&quot;"/>
        <s v="Sprayer Mount Pkg - Upgrade C - 60ft Y Drop Bar"/>
        <s v="Sprayer Mount Pkg - Upgrade C - 80ft Y Drop Bar"/>
        <s v="Sprayer Mount Pkg - Upgrade D - 60ft Y Drop Bar"/>
        <s v="Instruction Manual"/>
        <s v="Base Package - Hagie STS Regular Boom 12 Row 30 Inch"/>
        <s v="Sprayer Mount Pkg - JD 4830/4730/4720 - 30 ft"/>
        <s v="Sprayer Mount Pkg - JD 4830/4730/4720 - 40 ft"/>
        <s v="Sprayer Mount Pkg - JD 4830/4730/4720 - 60 ft"/>
        <s v="Sprayer Mount Pkg - JD 4930/4940 - 30 ft"/>
        <s v="Sprayer Mount Pkg - JD 4930/4940 - 40 ft"/>
        <s v="Sprayer Mount Pkg - JD 4930/4940 - 60 ft"/>
        <s v="Sprayer Mount Pkg - JD 4930/4940 - 70 ft"/>
        <s v="Sprayer Mount Pkg - JD R-Series 80, 90, 100' Boom - 30 ft"/>
        <s v="Sprayer Mount Pkg - JD R-Series 80, 90, 100' Boom - 40 ft"/>
        <s v="Sprayer Mount Pkg - JD R-Series 80, 90, 100' Boom - 60 ft"/>
        <s v="Sprayer Mount Pkg - JD R-Series 80, 90, 100' Boom (66' Maximum) - 70 ft"/>
        <s v="Sprayer Mount Pkg - JD R-Series 120' Boom - 30 ft"/>
        <s v="Sprayer Mount Pkg - JD R-Series 120' Boom - 40 ft"/>
        <s v="Sprayer Mount Pkg - JD R-Series 120' Boom - 60 ft"/>
        <s v="Sprayer Mount Pkg - JD R-Series 120' Boom - 70 ft"/>
        <s v="Sprayer Mount Pkg - Hagie STS Steel 80, 90, 100' Boom (2000-Cur.) - 30 ft"/>
        <s v="Sprayer Mount Pkg - Hagie STS Steel 80, 90, 100' Boom (2000-Cur.) - 40 ft"/>
        <s v="Sprayer Mount Pkg - Hagie STS Steel 80, 90, 100' Boom (2000-Cur.) - 60 ft"/>
        <s v="Sprayer Mount Pkg - Hagie STS Steel (66' Maximum) Boom - 70 ft"/>
        <s v="Sprayer Mount Pkg - Hagie 120' Aluminum Boom (2012-Cur.) - 30 ft"/>
        <s v="Sprayer Mount Pkg - Hagie 120' Aluminum Boom (2012-Cur.)  - 40 ft"/>
        <s v="Sprayer Mount Pkg - Hagie 120' Aluminum Boom (2012-Cur.)  - 60 ft"/>
        <s v="Sprayer Mount Pkg - Hagie 120' Aluminum Boom - 70 ft"/>
        <s v="Sprayer Mount Pkg - Case IH 120' Boom - 30 ft"/>
        <s v="Sprayer Mount Pkg - Case IH 120' Boom - 40 ft"/>
        <s v="Sprayer Mount Pkg - Case IH 120' Boom - 60 ft"/>
        <s v="Sprayer Mount Pkg - Case IH 120' Boom (66' Maximum) - 70 ft"/>
        <s v="Sprayer Mount Pkg - Case IH 80'-90' Boom - 30 ft"/>
        <s v="Sprayer Mount Pkg - Case IH 80'-90' Boom - 40 ft"/>
        <s v="Sprayer Mount Pkg - Case IH 80'-90' Boom - 60 ft"/>
        <s v="Sprayer Mount Pkg - Case IH 80'-90' Boom (66' Maximum) - 70 ft"/>
        <s v="Sprayer Mount Pkg - Miller Nitro (2008+) - 30 ft"/>
        <s v="Sprayer Mount Pkg - Miller Nitro (2008+) - 40 ft"/>
        <s v="Sprayer Mount Pkg - Miller Nitro (2008+) - 60 ft"/>
        <s v="Sprayer Mount Pkg - Miller Nitro (2008+) - 70 ft"/>
        <s v="Sprayer Mount Pkg - New Holland - 30 ft"/>
        <s v="Sprayer Mount Pkg - New Holland - 40 ft"/>
        <s v="Sprayer Mount Pkg - New Holland - 60 ft"/>
        <s v="Sprayer Mount Pkg - New Holland - 70 ft"/>
        <s v="Sprayer Mount Pkg - Miller Nitro (pre-2008) - 30 ft"/>
        <s v="Sprayer Mount Pkg - Miller Nitro (Pre-2008) - 40 ft"/>
        <s v="Sprayer Mount Pkg - Miller Nitro (Pre-2008) - 60 ft"/>
        <s v="Sprayer Mount Pkg - Miller Nitro (Pre-2008) - 70 ft"/>
        <s v="Sprayer Mount Pkg - Rogator 80, 90, 100' Boom - 30 ft"/>
        <s v="Sprayer Mount Pkg - Rogator 80, 90, 100' Boom - 40 ft"/>
        <s v="Sprayer Mount Pkg - Rogator 80, 90, 100' Boom - 60 ft"/>
        <s v="Sprayer Mount Pkg - Rogator 120' Boom - 30 ft"/>
        <s v="Sprayer Mount Pkg - Rogator 120' Boom - 40 ft"/>
        <s v="Sprayer Mount Pkg - Rogator 120' Boom - 60 ft"/>
        <s v="Sprayer Mount Pkg - Hagie DTS (2016+) - 30 ft"/>
        <s v="Sprayer Mount Pkg - Hagie DTS (2016+) - 40 ft"/>
        <s v="Sprayer Mount Pkg - Hagie DTS (2016+) - 60 ft"/>
        <s v="Sprayer Mount Pkg - Apache 80, 90, 100' Boom - 30 ft"/>
        <s v="Sprayer Mount Pkg - Apache 80, 90, 100' Boom - 40 ft"/>
        <s v="Sprayer Mount Pkg - Apache 80, 90, 100' Boom - 60 ft"/>
        <s v="Sprayer Mount Pkg - Hagie DTS (Pre-2016) - 30 ft"/>
        <s v="Sprayer Mount Pkg - Hagie DTS (Pre-2016) - 40 ft"/>
        <s v="Sprayer Mount Pkg - JD 4630 - 30 ft"/>
        <s v="Sprayer Mount Pkg - JD 4630 - 40 ft"/>
        <s v="Sprayer Mount Pkg - JD 4630 - 60 ft"/>
        <s v="Sprayer Mount Pkg - JD 4630 (66' Maximum) - 70 ft"/>
        <s v="Sprayer Mount Pkg - JD 4710 - 30 ft"/>
        <s v="Sprayer Mount Pkg - JD 4710 - 40 ft"/>
        <s v="Sprayer Mount Pkg - JD 4710 - 60 ft"/>
        <s v="JD 4730-4830 Center Section Kit"/>
        <s v="JD 4930-4940 Center Section Kit"/>
        <s v="JD R-Series Center Section Kit"/>
        <s v="Hagie STS Center Section Kit"/>
        <s v="Hagie Aluminum 120' Center Section Kit"/>
        <s v="Case 90' Center Section Kit"/>
        <s v="Miller after 2008 Center Section Kit"/>
        <s v="Miller pre 2008 Center Section Kit"/>
        <s v="Rogator 120' Center Section Kit"/>
        <s v="66' Support Bracket Kit"/>
        <s v="JD 4630 Center Section Kit"/>
        <s v="Hagie DTS pre-2016  Center Section Kit"/>
        <s v="Case 120' Center Section Kit"/>
        <s v="Base Unit 28 Inch"/>
        <s v="Base Unit 24 Inch"/>
        <s v="Z Bracket Warranty Kit - 60ft Y Drop System"/>
        <s v="Z Bracket Warranty Kit - 80 ft Y Drop System"/>
        <s v="Z Bracket Warranty Kit - 40ft Y Drop System"/>
        <s v="3/4 x 42 inch steel riser &amp; cable"/>
        <s v="36 inch riser/AIM Command"/>
        <s v="3/4 x 54 inch steel riser &amp; cable"/>
        <s v="3/4 x 66 inch steel riser &amp; cable"/>
        <s v="3/4 x 78 inch steel riser &amp; cable"/>
        <s v="5/8 x 36 inch cable"/>
        <s v="2.5 foot Boom Extension 2 Inch"/>
        <s v="Side Boom Breakaway Kit"/>
        <s v="5 foot Boom Extension 2 inch"/>
        <s v="Hagie STS 2013 Self Leveling Boom"/>
        <s v="3inch Slider Kit"/>
        <s v="JD 4930 Side Boom"/>
        <s v="JD 4730,4830 Side Boom"/>
        <s v="JD 4940 Center Boom Kit"/>
        <s v="JD Rear Center boom Extension Kit"/>
        <s v="JD 4940 Side Boom"/>
        <s v="JD Center Drop Boom Extension"/>
        <s v="JD 4630 Side Boom"/>
        <s v="JD 6000 Side Boom"/>
        <s v="Case IH 2*2inch Side Boom"/>
        <s v="Case IH 1.5inch Sq Side Boom"/>
        <s v="Hagie Heavy 3*2inch Side Boom"/>
        <s v="Hagie DTS Center 4inch*1.75inch"/>
        <s v="Hagie STS Boyde Side Boom"/>
        <s v="Case 120 foot 3inch*3.5inch Case Center"/>
        <s v="Case 120 Ft Main Frame"/>
        <s v="1.25inch*1.75inch"/>
        <s v="1.25inch*1.25inch"/>
        <s v="Hagie STS Heavy Center Boom"/>
        <s v="Hagie STS AlumSide Boom"/>
        <s v="6inch Slider Kit"/>
        <s v="Case 120 ft 3 inch x 3inch Side Boom"/>
        <s v="Case 120 ft Side Boom Starter"/>
        <s v="Pomeriar Aluminum 36 VGA"/>
        <s v="Boom Hinge Kit"/>
        <s v="2 Section Yoke Kit"/>
        <s v="Case 2 Section 120 foot Yoke Kit"/>
        <s v="3 Section Yoke"/>
        <s v="Case 3 Section 120 foot Yoke Kit"/>
        <s v="Hagie STS Reg Side Boom Kit"/>
        <s v="Diamond Bar Kit"/>
        <s v="Miller Side Boom Kit"/>
        <s v="Miller Nitro Center Boom"/>
        <s v="Foliar Spray Kit"/>
        <s v="SS Bolt Kit"/>
        <s v="3/8 inch x 2.5 inch Hose in base"/>
        <s v="3/8 Inch x 14 inch Hose in Base"/>
        <s v="3/8 inch x 5 inch Hose in base"/>
        <s v="3/8 inch x 6 inch Hose in base"/>
        <s v="3/8Feet x 5.5 Ft Riser hose on drops"/>
        <s v="3/8Feet x 5.5 Ft Extension Riser hose"/>
        <s v="3/8 inch x 6.5 Ft Riser hose on drops"/>
        <s v="3/8 inch x 7.5 Ft Riser hose on drops"/>
        <s v="3/8 inch x 8.5 Ft Riser hose on drops"/>
        <s v="3/8 x 18 inch Hydrolic Hose for drops"/>
        <s v="24 inch 3/8 Hydraulic Hose"/>
        <s v="3/8 x 30 inch Hydrolic Hose for drops"/>
        <s v="3/8 x 36 inch Hydrolic Hose for drops"/>
        <s v="Y Kit"/>
        <s v="Y Split Conversion Kit"/>
        <s v="Variable Rate Y Kit"/>
        <s v="Steel Nose 30 Inch"/>
        <s v="SS Elbow"/>
        <s v="Right Hand 3 inch SS pipe elbox"/>
        <s v="Right Hand 3 inch SS pipe elbow 25 degrees"/>
        <s v="Left Hand 3 inch SS pipe elbow 25 degrees"/>
        <s v="Rubber Insert"/>
        <s v="Manifold"/>
        <s v="Middle Pivot"/>
        <s v="Clamp"/>
        <s v="Egg Shell"/>
        <s v="Knox Male Fast Cap"/>
        <s v="Female Fast Cap Plug"/>
        <s v="Shut Off Cap"/>
        <s v="Female Fast Cap orfice"/>
        <s v="Nozzle Body Extender"/>
        <s v="1/4 NPT to Female Fast Cap"/>
        <s v="1/4 inch Close Nipple"/>
        <s v="Brass 45 degree elbow"/>
        <s v="1/4 inch Plug"/>
        <s v="3/4 x 24 inch pipe riser w/hole drilled"/>
        <s v="3/4 x 36 inch pipe riser w/hole drilled"/>
        <s v="3/4 x 48 inch pipe riser w/hole drilled"/>
        <s v="3/4 x 60 inch pipe riser w/hole drilled"/>
        <s v="3/4 x 18 inch pipe riser top piece"/>
        <s v="3/4 x 30inch pipe riser top piece"/>
        <s v="5/8 Bulk Cable"/>
        <s v="3/4 inch End cap for riser pipe"/>
        <s v="Square Flat Plate attachment bracket to boom"/>
        <s v="1 inch x 5Feet Boom section w/2 holes"/>
        <s v="JD Boom Extension Arms"/>
        <s v="12 inch Boom coupler with 2 holes"/>
        <s v="9 inch Boom Coupler to hinge only"/>
        <s v="Boom Hinge"/>
        <s v="1 inch End Cap for Pipe"/>
        <s v="JD Boom Connector Arm"/>
        <s v="Back Latch"/>
        <s v="Foliar Bracket 6 inch"/>
        <s v="Z bracket 12 inch"/>
        <s v="Z bracket 19 inch"/>
        <s v="Z bracket 26 inch"/>
        <s v="Z bracket 33 inch"/>
        <s v="Z Bracket 43 inch"/>
        <s v="Top plate 3 inch for Mounting"/>
        <s v="Top plate 4 inch for Mounting"/>
        <s v="Top plate 6 inch for Mounting"/>
        <s v="Top plate 7 inch for Z bracket slider"/>
        <s v="Top plate 8 inch for Mounting"/>
        <s v="Top plate 14 inch for Mounting"/>
        <s v="19inch Case Starter Boom Bracket"/>
        <s v="3/8&quot; Rubber Hose - Bulk"/>
        <s v="3/8&quot; Hydraulic Hose - Bulk"/>
        <s v="3/8x1/4 inch Compression Fitting"/>
        <s v="3/8 inch Nozzle Body - Male Orfice Holder"/>
        <s v="3/8 inch Nozzle Body - Female Cap Orfice holder"/>
        <s v="3/8 hose body Y- Barbed on all Ends"/>
        <s v="Male Fast Cap"/>
        <s v="Case AIM Command Fast Cap"/>
        <s v="1/4 inch SS nipple"/>
        <s v="QuickTeejet Duo-Nozzle"/>
        <s v="Orfice Gasket"/>
        <s v="45 Degree QJ Adapter"/>
        <s v="5 GPA Orifice"/>
        <s v="10 GPA Orifice"/>
        <s v="15 GPA Orifice"/>
        <s v="20 GPA Orifice"/>
        <s v="25 GPA Orifice"/>
        <s v="30 GPA Orifice"/>
        <s v="35 GPA Orifice"/>
        <s v="40 GPA Orifice"/>
        <s v="50 GPA Orifice"/>
        <s v="Variable Rate Orifices"/>
        <s v="1.25*6 inch hose"/>
        <s v="2 inch*2 inch Cap"/>
        <s v="Boom 5 Foot section"/>
        <s v="38 inch Z bracket"/>
        <s v="Threaded Cap"/>
        <s v="11/16th Plastic Fitting"/>
        <s v="Barbed Insert"/>
        <s v="Compression Fitting"/>
        <s v="Blank Plate"/>
        <s v="6inch nozzle Extension Case"/>
        <s v="Brass Insert"/>
        <s v="Bolt_3/8*4.5Inch"/>
        <s v="Bolt_3/8*1.25Inch Carrage"/>
        <s v="19 inch Z bracket"/>
        <s v="26 Inch Z Bracket"/>
        <s v="33 Inch Z Bracket"/>
        <s v="43 Inch Z Bracket"/>
        <s v="Boom 2.5 Foor Extension"/>
        <s v="Bolt_3/8*4Inch"/>
        <s v="Center Bracket Warranty Kit - 4630/4730/4830"/>
        <s v="4 inch nozzle extension"/>
        <s v="Hose shank 3/8&quot; Barb - 8400-406-NYB"/>
        <s v="1/4&quot; Female Nozzle Body - QJ1/4T-NYB"/>
        <s v="Seal - Rubber"/>
        <s v="Y adapter Quick Connect QJ90-2-NYR"/>
        <s v="Elbow - Barbed insert"/>
        <s v="Cap - 19843-NYR"/>
        <s v="Adapter - Male Fast Cap to 1/4 NPT QJ-1/4-TT-NYB"/>
        <s v="Female Fast Cap - 25612-1-NYR"/>
        <s v="Oetiker Clamp SS"/>
        <s v="Adapter Plate - 7/8&quot;"/>
        <s v="1/4&quot; Nozzle Body Assembly"/>
        <s v="360 Y-DROP Base Unit - Conventional (Black)"/>
        <s v="Y Drop Base Unit - Top"/>
        <s v="Y Drop Base Unit - Bottom"/>
        <s v="Y Drop Leg - top half"/>
        <s v="Y Drop Leg - bottom half"/>
        <s v="Bar - base connector"/>
        <s v="Sleeve - stainless steel 2-3/8&quot;"/>
        <s v="Plug - Y Drop, rubber"/>
        <s v="360 Y-DROP Base Unit - High Visibility (Orange)"/>
        <s v="Y Drop Leg - Top Half Orange"/>
        <s v="Y Drop Leg - Bottom Half - Orange"/>
        <s v="Y Drop Leg - Top Half Black - Narrow"/>
        <s v="Y Drop Leg - Bottom Half Black - Narrow"/>
        <s v="Y Drop Leg - Top Half Orange - Narrow"/>
        <s v="Y Drop Base Unit Assembly - Black"/>
        <s v="Y Drop Leg Assembly - Orange - Narrow - Right"/>
        <s v="Y Drop Leg Assembly - Black - Narrow - Right"/>
        <s v="Y Drop Leg Assembly - Orange - Narrow - Left"/>
        <s v="Hydraulic hose - bulk"/>
        <s v="Y Drop Leg Assembly - Black - Narrow - Left"/>
        <s v="Y Drop Shield Kit"/>
        <s v="Y Drop Shield"/>
        <s v="Supply Hose Assembly"/>
        <s v="Drag Hose - 24 inch"/>
        <s v="Drag Hose - 30 inch"/>
        <s v="Drag Hose - 36 inch"/>
        <s v="Drag Hose - 44 inch"/>
        <s v="Riser - demo length"/>
        <s v="Stainless steel elbow - RH"/>
        <s v="Plate - blank cover SS"/>
        <s v="Stainless steel elbow, straight"/>
        <s v="Y Drop Leg - Left Pivot - Narrow Row"/>
        <s v="Y Drop Leg - Bottom Half - Narrow row"/>
        <s v="Y Drop Leg - Top Half - Narrow Row"/>
        <s v="Plastic Base Unit Bottom 15 Inch"/>
        <s v="Base Unit 15 Inch"/>
        <s v="Plastic Base Unit Top 15 Inch"/>
        <s v="Plastic Base Unit Bottom 20 Inch"/>
        <s v="Plastic Base Unit Top 20 Inch"/>
        <s v="Plastic Base Unit Bottom 24 Unit"/>
        <s v="Plastic Base Unit Top 24 inch"/>
        <s v="Plastic Base Unit Bottom 30 In"/>
        <s v="Plastic Base Unit Top 30 Inch"/>
        <s v="30Inch Split Base"/>
        <s v="Boom Assembly"/>
        <s v="Boom section - 5 foot"/>
        <s v="Bracket As. - Ext to Boom, Fabrication"/>
        <s v="Plate - 1/4&quot; base"/>
        <s v="Boom Connector Kit"/>
        <s v="Y Drop Boom Bracket Kit"/>
        <s v="Bracket As. - Wide, Extension to Y Drop Boom"/>
        <s v="Y Drop Yoke Assembly - JD4930/4940"/>
        <s v="Yoke Mount - Boom"/>
        <s v="Yoke Mount - Sprayer"/>
        <s v="Yoke Rod"/>
        <s v="Yoke End"/>
        <s v="Yoke Assembly - Apache"/>
        <s v="Yoke Assembly - Hagie STS 120'"/>
        <s v="Riser Mount Assembly"/>
        <s v="Bracket Assembly - Riser, Fabrication"/>
        <s v="Plate - mount"/>
        <s v="Tube - receiver with hole"/>
        <s v="Bracket Assembly - RoGator, Riser Fabrication"/>
        <s v="Adapter - Case AIM 40203"/>
        <s v="Riser Tube Extension - 3/4&quot; x 6-1/2&quot; Pipe"/>
        <s v="Riser Extension Connector - Top"/>
        <s v="Spring section 1 inch dia - 8 inch"/>
        <s v="Riser Tube Extension - 3/4&quot; x 10&quot; Pipe"/>
        <s v="Riser tube - top"/>
        <s v="Riser tube - 24 inch"/>
        <s v="Riser tube - 36 inch"/>
        <s v="Riser Tube - 43 inch"/>
        <s v="Riser tube - 48 inch"/>
        <s v="Riser Tube - 49 inch"/>
        <s v="Riser Tube - 55 inch"/>
        <s v="Bulk 5/8&quot; cable"/>
        <s v="Riser tube - 60 inch"/>
        <s v="Riser Tube - 61 inch"/>
        <s v="Riser Hose Assembly - 66 Inch"/>
        <s v="Riser Tube - 67 inch"/>
        <s v="Riser tube - 72 inch"/>
        <s v="Riser Hose Assembly - 78 Inch"/>
        <s v="Riser Tube - 79 inch"/>
        <s v="Riser Tube As - 85&quot;"/>
        <s v="Riser Hose Assembly - 90 Inch"/>
        <s v="Riser Tube - 91 inch"/>
        <s v="Riser Hose Assembly - 102 Inch"/>
        <s v="Rubber hose - bulk - 3/8&quot; 200PSI"/>
        <s v="Rubber hose - bulk"/>
        <s v="Riser Tube As - 6&quot; extension"/>
        <s v="Riser Tube As - 6&quot; extension top"/>
        <s v="Riser Tube As - 10&quot; Extension Top"/>
        <s v="Riser Hose Assembly - 114 Inch"/>
        <s v="Riser Hose Assembly - 126 Inch"/>
        <s v="Riser Tube Assembly - 66&quot;"/>
        <s v="Y Drop Sprayer Breakaway Assembly"/>
        <s v="Y Drop Sprayer Breakaway - Hammer"/>
        <s v="Y Drop Sprayer Breakaway - Sleeve"/>
        <s v="Y Drop Breakaway - Magnet"/>
        <s v="Y Drop Breakaway - Grommet"/>
        <s v="Y Drop Tool Bar Breakaway Assembly"/>
        <s v="Y Drop Tool Bar Breakaway - Hammer"/>
        <s v="Y Drop Tool Bar Breakaway - Sleeve"/>
        <s v="Riser - demo top 6&quot;"/>
        <s v="Riser - Demo 16&quot;"/>
        <s v="Spring - Riser, 3&quot;"/>
        <s v="Sprayer Mount - Square Boom"/>
        <s v="Sprayer Mount - Round or Diamond Boom"/>
        <s v="Plate - Round, Boom Mount"/>
        <s v="End cap - 1.5&quot; sq"/>
        <s v="Plate - 3/8&quot; - Offset, Boom Mount"/>
        <s v="Plate - Channel, Boom Mount"/>
        <s v="Bracket Assembly - Center Boom Mount"/>
        <s v="Plate - 1/2&quot; Mount"/>
        <s v="Support Bracket - Left"/>
        <s v="Support Bracket - Right"/>
        <s v="Extension Tube - 39 inch"/>
        <s v="Extension Tube - 51 inch"/>
        <s v="Drop Bracket"/>
        <s v="Bracket &amp; Plate As. - Square, Main Boom Mount"/>
        <s v="Bracket &amp; Plate As. - Square, Center Boom Mount"/>
        <s v="Square Extension Tube As."/>
        <s v="Extension Tube - Wide"/>
        <s v="Y-Drop OEM Boom Bracket Assembly - 1-1/2&quot; to 3-1/2&quot;"/>
        <s v="Y-Drop OEM Boom Mount Bracket Kit - 1-1/4&quot; U-Bolt"/>
        <s v="Y-Drop OEM Boom Mount Bracket Kit - 2&quot; U-Bolt"/>
        <s v="Y-Drop OEM Boom Mount Bracket Kit - 2-1/2&quot;&quot; U-Bolt"/>
        <s v="Y-Drop OEM Boom Mount Bracket Kit - 1-1/2&quot;&quot; Diamond Bolt"/>
        <s v="Y-Drop OEM Boom Mount Bracket Kit - 1-1/2&quot; Square U-Bolt"/>
        <s v="Y-Drop OEM Boom Mount Bracket Kit -2&quot; Square U-Bolt"/>
        <s v="Y-Drop OEM Boom Mount Bracket Kit -2-1/2&quot; Square U-Bolt"/>
        <s v="Y-Drop OEM Boom Mount Bracket Kit -2-1/2&quot; U-Bolt"/>
        <s v="Y-Drop OEM Boom Mount Bracket Kit - 3&quot; Square U-Bolt"/>
        <s v="Y-Drop OEM Boom Mount Bracket Kit - 3-1/2&quot; Square U-Bolt"/>
        <s v="Y-Drop OEM Boom Mount Bracket Kit - 5&quot; Diamond Bolt"/>
        <s v="Y-Drop OEM Boom Mount Bracket Kit - 5-3/4&quot; Diamond Bolt"/>
        <s v="Y-Drop OEM Boom Mount Bracket Kit - 6&quot; Square U-Bolt"/>
        <s v="Diamond Boom Clamp - Large"/>
        <s v="Diamond Boom Clamp - Small"/>
        <s v="Mount Bracket Kit - Wide R series"/>
        <s v="Mount Bracket Kit - Wide Hagie"/>
        <s v="Mount Bracket Kit - Wide 49 series"/>
        <s v="Yoke Assembly"/>
        <s v="Plate - undefined"/>
        <s v="Variable Rate Nozzle - TDVRHB015"/>
        <s v="Variable Rate Nozzle - TDVRHB02"/>
        <s v="Variable Rate Nozzle - TDVRHB03"/>
        <s v="Orifice Plate and Washer Kit - 40"/>
        <s v="Orifice Plate and Washer Kit - 48"/>
        <s v="Variable Rate Nozzle - TDVRHB05"/>
        <s v="Orifice Plate and Washer Kit - 51"/>
        <s v="Orifice Plate and Washer Kit - 57"/>
        <s v="Orifice Plate and Washer Kit - 61"/>
        <s v="Orifice Plate and Washer Kit - 63"/>
        <s v="Orifice Plate and Washer Kit - 73"/>
        <s v="Orifice Plate and Washer Kit - 75"/>
        <s v="Orifice Plate and Washer Kit - 78"/>
        <s v="Orifice Plate and Washer Kit - 80"/>
        <s v="Orifice Plate and Washer Kit - 86"/>
        <s v="Orifice Plate and Washer Kit - 89"/>
        <s v="Orifice Plate and Washer Kit - 91"/>
        <s v="Orifice Plate and Washer Kit - 103"/>
        <s v="Orifice Plate and Washer Kit - 107"/>
        <s v="Orifice Plate and Washer Kit - 110"/>
        <s v="Orifice Plate and Washer Kit - 132"/>
        <s v="Orifice Plate - 103"/>
        <s v="Orifice Plate - 107"/>
        <s v="Orifice Plate - 110"/>
        <s v="Orifice Plate - 115"/>
        <s v="Orifice Plate Washer"/>
        <s v="Orifice Plate - 132"/>
        <s v="Orifice Plate - 40"/>
        <s v="Orifice Plate - 48"/>
        <s v="Orifice Plate - 51"/>
        <s v="Orifice Plate - 57"/>
        <s v="Orifice Plate - 61"/>
        <s v="Orifice Plate - 63"/>
        <s v="Orifice Plate - 65"/>
        <s v="Orifice Plate - 67"/>
        <s v="Orifice Plate - 70"/>
        <s v="Orifice Plate - 73"/>
        <s v="Orifice Plate - 75"/>
        <s v="Orifice Plate - 78"/>
        <s v="Orifice Plate - 80"/>
        <s v="Orifice Plate - 81"/>
        <s v="Orifice Plate - 83"/>
        <s v="Orifice Plate - 86"/>
        <s v="Orifice Plate - 89"/>
        <s v="Orifice Plate - 91"/>
        <s v="Orifice Plate - 93"/>
        <s v="Orifice Plate - 95"/>
        <s v="Orifice Plate - 98"/>
        <s v="Y-Drop Dealer Show Stand"/>
        <s v="30&quot; Spare Parts Kit"/>
        <s v="20&quot; Spare Parts Kit"/>
        <s v="360 UNDERCOVER Base Unit As."/>
        <s v="UnderCOVER Base Unit - Bottom"/>
        <s v="Manifold - UnderCOVER, Aluminum"/>
        <s v="Clamp - Front"/>
        <s v="Clamp - Rear"/>
        <s v="ClampAs."/>
        <s v="Knob 5/16&quot; -18"/>
        <s v="360 UNDERCOVER Hose As. - 78 inch"/>
        <s v="360 UNDERCOVER Hose As. - 90 inch"/>
        <s v="360 UNDERCOVER Hose As. - 102 inch"/>
        <s v="360 UNDERCOVER Hose As. - 114 inch"/>
        <s v="360 SOILSCAN with Case - No Sensor"/>
        <s v="360 SOILSCAN with Case (Includes Nitrate Sensor)"/>
        <s v="Ledge, Cup"/>
        <s v="NO3 Sensor Assembly (Replacement)"/>
        <s v="NO3 Standard Solution, 500mL"/>
        <s v="IPad Dock Subassembly"/>
        <s v="Long-Term Storage Bottle, 1 Sensor"/>
        <s v="Calibration Bottle, 1 Sensor"/>
        <s v="CBL ASSY AUTO PLUG 12V"/>
        <s v="Motor MOD, 12V 430 RPM"/>
        <s v="NO3-N Tip Test Kit"/>
        <s v="pH Sensor Assembly (Replacement)"/>
        <s v="pH Sensor Kit (Sensor, Solution, 2 Sensor Bottle)"/>
        <s v="Frame, Front Left Vertical"/>
        <s v="Mix Motor"/>
        <s v="NO3 sensor"/>
        <s v="Distilled water tank"/>
        <s v="110V Power Cable"/>
        <s v="Leg"/>
        <s v="Power Switch"/>
        <s v="Pump"/>
        <s v="Trim, side"/>
        <s v="Trim, top"/>
        <s v="Handle"/>
        <s v="Soil Scoop"/>
        <s v="5oz Dixie Cup w Logo"/>
        <s v="Bottle, standard solution"/>
        <s v="Bottle, Wash"/>
        <s v="S.S. Cup ledge spring, right"/>
        <s v="Pillow block, for cup ledge"/>
        <s v="12V Power Cable"/>
        <s v="S.S. Cup platform spring, left"/>
        <s v="S.S. Torx thread-forming screw pan head, for attaching multiple parts"/>
        <s v="Compact head end-feed fastener, for atttaching leg gussets to legs"/>
        <s v="Brass press-fit expansion Insert, for attaching mixer and sensor covers to the backboard"/>
        <s v="S.S. Flat head socket cap screw, for mounting the water tand and handle to the backboard"/>
        <s v="S.S. 10-24 Nut"/>
        <s v="Mixer Rod"/>
        <s v="Cover, corner"/>
        <s v="Cap, leg"/>
        <s v="Cover, pump"/>
        <s v="Gusset, leg"/>
        <s v="Cover, leg gusset"/>
        <s v="Backboard"/>
        <s v="Cover, motor"/>
        <s v="Mount, sensor"/>
        <s v="Cover, sensor"/>
        <s v="Platform, cup"/>
        <s v="Mount, NO3 Sensor"/>
        <s v="Mount, motor"/>
        <s v="2 pin receptacle"/>
        <s v="Housing, control board"/>
        <s v="Cover, control board housing"/>
        <s v="Tip, NO3 Sensor"/>
        <s v="Carrying Case"/>
        <s v="8-pin lightning to USB cable,  connects USB header to iPad 4"/>
        <s v="30-pin to USB cable, connects USB header to iPad 3/2"/>
        <s v="USB header, connects panel mount USB to circuit board"/>
        <s v="Grommet, used in control panel for pump wire"/>
        <s v="Tube-pump intake, connects water tank to pump"/>
        <s v="Tube-pump mixer, connects pump to mixer"/>
        <s v="S.S. Nylon-insert hex locknut used for attaching leg gusset and water tank to backboard"/>
        <s v="S.S. Screw for attaching leg gusset to backboard"/>
        <s v="S.S. Screws for attaching mixer cover, sensor cover, and sensor subassembly"/>
        <s v="S.S Metric thread-lock pan head phillips machine screw, for attaching mix motor to motor mount"/>
        <s v="S.S. Torx thread-forming screw pan head, for attaching circuit buard to control panel enclosure"/>
        <s v="S.S. Washer for # 5 screw, used between 432308 and 432201"/>
        <s v="iPad dock top"/>
        <s v="iPad dock base"/>
        <s v="iPad dock slide"/>
        <s v="iPad dock basket"/>
        <s v="iPad dock spring"/>
        <s v="iPad dock 360 SOILSCAN decal"/>
        <s v="S.S. Washer for 1/4&quot; screw, used between 432304 and 432269"/>
        <s v="Product Guide"/>
        <s v="Sample Cups (Pack of 100)"/>
        <s v="Power Cord, Australia"/>
        <s v="Hurricane Mixing Rod"/>
        <s v="Bottle, Nitrate ISA, 125mL"/>
        <s v="1mL Graduated Pipette Dropper - Polyethylene"/>
        <s v="Tip Test Kit Manual"/>
        <s v="Calibration Bottle, 2 Sensors"/>
        <s v="Stir Rod, Glass 200 mm x 6 mm"/>
        <s v="Instructions, pH Kit"/>
        <s v="NO3-N, 7 pH Standard Solution (20 ppm)"/>
        <s v="T25 Torx L-Key"/>
        <s v="10-24 x 1/2 Pan Head Torx Machine Screw (T25) Zinc"/>
        <s v="JD 600 2012+ Left Hand Stalk Roll - As Cast"/>
        <s v="JD 600 2012+ Left Hand Stalk Roll - Heat Treated"/>
        <s v="JD 600 2012+ Left Hand Stalk Roll - Machined"/>
        <s v="JD 600 2012+ Left Hand Stalk Roll - Painted"/>
        <s v="JD 600 2012+ Left Hand Stalk Roll - Sand Mold Core"/>
        <s v="JD 600 2012+ Left Hand Stalk Roll - Wear Treatment"/>
        <s v="JD 600 2012+ Right Hand Stalk Roll - As Cast"/>
        <s v="JD 600 2012+ Right Hand Stalk Roll - Heat Treatment"/>
        <s v="JD 600 2012+ Right Hand Stalk Roll - Machined"/>
        <s v="JD 600 2012+ Right Hand Stalk Roll - Paint"/>
        <s v="JD 600 2012+ Right Hand Stalk Roll - Sand Mold Core"/>
        <s v="JD 600 2012+ Right Hand Stalk Roll - Wear Treatment"/>
        <s v="JD 40/90 Left Hand Stalk Roll - As Cast"/>
        <s v="JD 40/90 Left Hand Stalk Roll - Heat Treated"/>
        <s v="JD 40/90 Left Hand Stalk Roll - Machined"/>
        <s v="JD 40/90 Left Hand Stalk Roll - Painted"/>
        <s v="JD 4090 Left Hand Stalk Roll - Sand Core Mold"/>
        <s v="JD 40/90 Left Hand Stalk Roll - Wear Treatment"/>
        <s v="JD 40/90 Right Hand Stalk Roll - As Cast"/>
        <s v="JD 40/90 Right Hand Stalk Roll - Heat Treated"/>
        <s v="JD 40/90 Right Hand Stalk Roll - Machined"/>
        <s v="JD 40/90 Right Hand Stalk Roll - Painted"/>
        <s v="JD 40/90 Right Hand Stalk Roll - Sand Core Mold"/>
        <s v="JD 40/90 Right Hand Stalk Roll - Wear Treatment"/>
        <s v="Full Hydraulic Puller Kit"/>
        <s v="Chainroll Puller Accessory Kit"/>
        <s v="Allen Driver Bit - 8 mm, 1/2&quot; Drive"/>
        <s v="Roll Pin Punch - 5/16&quot;"/>
        <s v="Roll Pin Punch - 1/2&quot;"/>
        <s v="Chainroll Puller Repair Kit"/>
        <s v="JD 40/90 Hardware Kit"/>
        <s v="Equiflow Base Unit"/>
        <s v="Equiflow System Base Assembly"/>
        <s v="Equiflow Base - Powdercoated White"/>
        <s v="Equiflow Base Caution Decal"/>
        <s v="Equiflow Base - Warning Decal"/>
        <s v="Serial Number Plate"/>
        <s v="6&quot; Tower Assembly"/>
        <s v="6&quot; Fabricated Tower - Powdercoated White"/>
        <s v="Filter Strainer Basket - SS"/>
        <s v="Magnet - Filter Strainer"/>
        <s v="Cap - 5&quot; Filter Tower"/>
        <s v="Clamp - 5&quot; Filter Tower - Black - Includes Bolts, Nuts and Gasket"/>
        <s v="Clamp - 6&quot; Filter Tower - Black - Includes Bolts, Nuts and Gasket"/>
        <s v="6&quot; Separation Tower Cap Assembly"/>
        <s v="Cap - 6&quot; Separation Tower - Black"/>
        <s v="Splash Plate - 6&quot; Separation Tower"/>
        <s v="Tower Liquid Level Sensor &amp; Float"/>
        <s v="Pipe Coupling - 1/4&quot; Male to Female"/>
        <s v="Stud - SS 3/8&quot; x 1&quot;"/>
        <s v="Reducer - 3/8&quot; Male JIC to 1/4&quot; Male"/>
        <s v="Reducer - 3/8&quot; Female JIC to 1/4&quot; Male"/>
        <s v="Solenoid Valve"/>
        <s v="Orifice Body - SS Male 1/4 TT Body"/>
        <s v="Orifice Plate - SS CP4916-125"/>
        <s v="Pipe Outlet Adapter - 1/8&quot; SS Female"/>
        <s v="Orifice Body Nut - SS"/>
        <s v="Hose Barb - SS 1/8&quot; Pipe to 3/8&quot; Barb"/>
        <s v="Weather Pack Plug Set - Female"/>
        <s v="Weather Pack Plug Set - Male"/>
        <s v="Weather Pack Plug Set - 4 Connection"/>
        <s v="Elbow - 3/8&quot; Male JIC to 1/4&quot; Male Pipe"/>
        <s v="Pipe Plug - 1/4&quot;"/>
        <s v="Pressure Bleed Off Valve"/>
        <s v="Separation Tower Decal"/>
        <s v="Filter Tower Decal"/>
        <s v="Lower Separation Tower Decal"/>
        <s v="Filter Strainer Basket - 50 Mesh"/>
        <s v="Equiflow Pump Assembly"/>
        <s v="Clamp - 2&quot; Filter Tower - Black - Includes Bolts, Nuts and Gasket"/>
        <s v="Hydraulic Pump w/ Motor"/>
        <s v="Elbow - 1-1/2&quot; Male to Female Pipe - with 1 1/8&quot; and 2 1/4&quot; Female Ports"/>
        <s v="Tee - 1/4&quot; Male Pipe, 1/4&quot; Female Pipe, 5/16&quot; Male JIC"/>
        <s v="Hose - SS Braided 1/4&quot; x 25&quot; w/ 9/16&quot; JIC Female Fittings"/>
        <s v="Pressure Gauge - 300 PSI"/>
        <s v="Valve - 250 PSI Hydrostatic Pressure Relief Valve"/>
        <s v="Coupling - 1-1/2&quot; Male Pipe to Male JIC Fitting"/>
        <s v="Elbow - 1-1/2&quot; JIC Female to Male Pipe"/>
        <s v="Coupling - 1-1/2&quot; Female Pipe"/>
        <s v="Pump Spacer Plate"/>
        <s v="Base Unit Manifold Assembly"/>
        <s v="Manifold Mounting Bracket"/>
        <s v="Flowmeter - 1-1/2&quot; Low Flow"/>
        <s v="Nipple - 1-1/2&quot; Male to Male Pipe"/>
        <s v="Servo Valve Assembly - 1-1/2&quot;"/>
        <s v="Master Valve Assembly - 1-1/2&quot;"/>
        <s v="Coupling - 1-1/2&quot; Male Pipe to 1-1/2&quot; JIC Female Fitting"/>
        <s v="SS Tee - 1/4&quot; Male Pipe, 1/4&quot; Female Pipe, 1/8&quot; Male pipe thread"/>
        <s v="Reducer - 1-1/2&quot; male JIC to 1-1/4&quot; male pipe fitting"/>
        <s v="Tee - 1-1/4&quot; female pipe TEE with 3/8&quot; female pipe port"/>
        <s v="1 1/4&quot; Female Pipe 90 Deg Elbow w/ 1/4&quot; Female Pipe Port"/>
        <s v="Hydrostatic Pressure Relief Valve"/>
        <s v="Bushing - 1-1/4&quot; male pipe with 1/4 female pipe port"/>
        <s v="Nipple - 1-1/4&quot; male pipe"/>
        <s v="Pipe Plug - 3/8&quot; Male"/>
        <s v="Valve - 1-1/2&quot; Servo Valve Body"/>
        <s v="Actuator - 1-1/2&quot; Servo Valve Actuator"/>
        <s v="Valve - 1-1/2&quot; Master Valve Body"/>
        <s v="Actuator - 1-1/2&quot; Master Valve Actuator"/>
        <s v="Elbow - 1-1/4&quot; female pipe X 1&quot; female pipe 90* elbow with 1/4&quot; female pipe port"/>
        <s v="Base System Wiring Harnesses"/>
        <s v="Equiflow Power Cable"/>
        <s v="Equiflow Valve Power Cable"/>
        <s v="Connection Cable - John Deere Flow Cable Adapter"/>
        <s v="Connection Cable - Raven 440"/>
        <s v="Connection Cable - Raven 4400"/>
        <s v="Connection Cable - Raven ISO"/>
        <s v="Connection Cable - Raven CAN"/>
        <s v="Section Control Harness"/>
        <s v="4 Port Splitter Connection Kit"/>
        <s v="6 Port Splitter Connection Kit"/>
        <s v="IP-0600 - 6 port flow divider"/>
        <s v="13 port Flow Divider &amp; Base Unit Connection Kit"/>
        <s v="18 port Flow Divider &amp; Base Unit Connection Kit"/>
        <s v="IP-1300 - 13 port flow divider"/>
        <s v="IP-1800 - 18 port flow divider"/>
        <s v="4 Port Splitter"/>
        <s v="6 Port Splitter"/>
        <s v="Reducer - 2&quot; - 1-1/2&quot;"/>
        <s v="Reducer - 2&quot; - 1-1/4&quot;"/>
        <s v="2&quot; Plug"/>
        <s v="1-1/2&quot; MPT to FPT elbow"/>
        <s v="1-1/4&quot; MPT to FPT elbow"/>
        <s v="Section Accesories Kit"/>
        <s v="1&quot; Valve Assembly"/>
        <s v="Section Manifold Bracket Kit"/>
        <s v="Section Manifold Mounting Bracket"/>
        <s v="Elbow - 1&quot; x 1&quot; Female to Female- Nickel Coated Steel"/>
        <s v="Nipple - 1&quot; Male Pipe"/>
        <s v="Swivel - 1&quot; x 1&quot; Male to Female - NPT"/>
        <s v="Swivel - 1&quot; 45 Deg Elbow"/>
        <s v="Swivel - 1&quot; 90 Deg Elbow"/>
        <s v="1&quot; Plug"/>
        <s v="Section Strainer Kit"/>
        <s v="Strainer - 1&quot;"/>
        <s v="Flow Divider Accessory Kit - No Gauge Tree"/>
        <s v="TeeJet 1/4&quot; Adapter, CP1322-SS"/>
        <s v="Airway Cap to 3/8&quot; Barbed Fitting"/>
        <s v="Airway Cap to 3/8&quot; and 1/4&quot; Barbed Fitting"/>
        <s v="Flow Divider Accessory Kit - Gauge Tree"/>
        <s v="Orifice Plate Strainer"/>
        <s v="10' - 1&quot; Anhydrous Hose"/>
        <s v="15' - 1&quot; Anhydrous Hose"/>
        <s v="20' - 1&quot; Anhydrous Hose"/>
        <s v="25' - 1&quot; Anhydrous Hose"/>
        <s v="30' - 1&quot; Anhydrous Hose"/>
        <s v="100 ft roll - 3/8&quot; EPDM Black Fertilizer Hose"/>
        <s v="250 ft roll - 3/8&quot; EPDM Black Fertilizer Hose"/>
        <s v="500 ft roll - 3/8&quot; EPDM Black Fertilizer Hose"/>
        <s v="100 ft roll - 1/4&quot; EVA Tubing"/>
        <s v="250 ft roll - 1/4&quot; EVA Tubing"/>
        <s v="500 ft roll - 1/4&quot; EVA Tubing"/>
        <s v="Warm Knife Tubes - Small Diameter"/>
        <s v="Warm Knife Tubes - Large Diameter"/>
        <s v="Universal Tool Bar Mounting Kit"/>
        <s v="Universal Tool Bar Mounting Plate - Right"/>
        <s v="Universal Tool Bar Mounting Plate - Left"/>
        <s v="Gauge Tree Stand"/>
        <s v="Gauge Tree Tool Bar Mounting Weldment"/>
        <s v="Gauge Tree Tool Bar Support Weldment"/>
        <s v="Gauge Tree Bottom Plate"/>
        <s v="4 Gauge Mounting Plate"/>
        <s v="Gauge Tree Mount Plate"/>
        <s v="6 Gauge Mounting Plate"/>
        <s v="Gauge Tree Tool Bar Mounting Hardware"/>
        <s v="Up to 18 Row Gauge Tree Kit"/>
        <s v="Gauge Tree Kit Mounting Hardware Kit"/>
        <s v="Up to 26 Row Gauge Tree Kit"/>
        <s v="Gauge Kit"/>
        <s v="Pressure Gauge - 100 PSI"/>
        <s v="1/4&quot; Hose Barb"/>
        <s v="Gauge Hardware Kit"/>
        <s v="Coupling - 1/4&quot; Female to Female"/>
        <s v="Tower Transducer Service Pack"/>
        <s v="Pressure Transducer"/>
        <s v="Elbow - 1/4&quot; MPT to 1/4&quot; FPT, street elbow - Nickel Plated Steel"/>
        <s v="N Serve Injection Adapter Port Kit"/>
        <s v="3/8&quot; Male to Female Elbow"/>
        <s v="3/8&quot; Male Nipple"/>
        <s v="Back Check Valve"/>
        <s v="3/8&quot; Hose Barb"/>
        <s v="1/2&quot; Hydraulic Inlet"/>
        <s v="1/2&quot; Hydraulic Outllet"/>
        <s v="1/2&quot; Hydraulic Coupling"/>
        <s v="1/2&quot; Hydraulic Hose"/>
        <s v="1/2&quot; Hydraulic Hose - 15'"/>
        <s v="1/2&quot; Hydraulic Hose - 20'"/>
        <s v="1/2&quot; Hydraulic Hose - 25'"/>
        <s v="1/2&quot; Hydraulic Hose - 30'"/>
        <s v="3/4&quot; Hydraulic Inlet"/>
        <s v="3/4&quot; Hydraulic Outllet"/>
        <s v="3/4&quot; Hydraulic Hose"/>
        <s v="3/4&quot; Hydraulic Hose - 15'"/>
        <s v="3/4&quot; Hydraulic Hose - 20'"/>
        <s v="3/4&quot; Hydraulic Hose - 25'"/>
        <s v="3/4&quot; Hydraulic Hose - 30'"/>
        <s v="360 Bullet Ripper Point Assembly - Case IH, John Deere - 1-1/4&quot; Shank"/>
        <s v="360 Bullet Ripper Point Fabrication - 1-1/4&quot; Shank"/>
        <s v="360 Bullet Ripper Point Assembly - Case IH 530/730  - 1-1/2&quot; Shank"/>
        <s v="360 Bullet Ripper Point Fabrication - 1-1/2&quot; Shank"/>
        <s v="360 Bullet Ripper Point Assembly - Landall 1 1/4&quot; Shank"/>
        <s v="360 Bullet Ripper Point Fabrication - Landoll"/>
        <s v="Sprayer Mount Pkg - JD 4940 - 30 ft"/>
        <s v="Hydraulic hose - bulk - Refurbished"/>
        <s v="Riser Tube Fab - 55 inch - Refurbished"/>
        <s v="Riser Tube Fab - 67 inch - Refurbished"/>
        <s v="Y Drop Charges"/>
        <s v="Manual Y-DROP SMP Coupon"/>
        <s v="Free Hagie SMP Program"/>
        <s v="Free Shield Upgrade"/>
        <s v="Free SMP Upgrade"/>
        <s v="U Sprayer Mount Pkg - JD 4830/4730/4720 - 30 ft"/>
        <s v="U Sprayer Mount Pkg - JD 4830/4730/4720 - 40 ft"/>
        <s v="U Sprayer Mount Pkg - JD 4830/4730/4720 - 60 ft"/>
        <s v="U Sprayer Mount Pkg - JD 4930/4940 - 30 ft"/>
        <s v="U Sprayer Mount Pkg - JD 4930/4940 - 40 ft"/>
        <s v="U Sprayer Mount Pkg - JD 4930/4940 - 60 ft"/>
        <s v="U Sprayer Mount Pkg - JD 4930/4940 - 70 ft"/>
        <s v="U Sprayer Mount Pkg - JD R-Series 80, 90, 100' Boom - 30 ft"/>
        <s v="U Sprayer Mount Pkg - JD R-Series 80, 90, 100' Boom - 40 ft"/>
        <s v="U Sprayer Mount Pkg - JD R-Series 80, 90, 100' Boom - 60 ft"/>
        <s v="U Sprayer Mount Pkg - JD R-Series 80, 90, 100' Boom - 70 ft"/>
        <s v="U Sprayer Mount Pkg - JD R-Series 120' Boom - 30 ft"/>
        <s v="U Sprayer Mount Pkg - JD R-Series 120' Boom - 40 ft"/>
        <s v="U Sprayer Mount Pkg - JD R-Series 120' Boom - 60 ft"/>
        <s v="U Sprayer Mount Pkg - JD R-Series 120' Boom - 70 ft"/>
        <s v="U Sprayer Mount Pkg - Hagie STS Steel 80, 90, 100' Boom (2000-Cur.) - 30 ft"/>
        <s v="U Sprayer Mount Pkg - Hagie STS Steel 80, 90, 100' Boom (2000-Cur.) - 40 ft"/>
        <s v="U Sprayer Mount Pkg - Hagie STS Steel 80, 90, 100' Boom (2000-Cur.) - 60 ft"/>
        <s v="U Sprayer Mount Pkg - Hagie STS Steel (66' Maximum) Boom - 70 ft"/>
        <s v="U Sprayer Mount Pkg - Hagie 120' Aluminum Boom (2012-Cur.) - 30 ft"/>
        <s v="U Sprayer Mount Pkg - Hagie 120' Aluminum Boom (2012-Cur.)  - 40 ft"/>
        <s v="U Sprayer Mount Pkg - Hagie 120' Aluminum Boom (2012-Cur.)  - 60 ft"/>
        <s v="U Sprayer Mount Pkg - Hagie 120' Aluminum Boom - 70 ft"/>
        <s v="U Sprayer Mount Pkg - Case IH 120' Boom - 30 ft"/>
        <s v="U Sprayer Mount Pkg - Case IH 120' Boom - 40 ft"/>
        <s v="U Sprayer Mount Pkg - Case IH 120' Boom - 60 ft"/>
        <s v="U Sprayer Mount Pkg - Case IH 120' Boom (66' Maximum) - 70 ft"/>
        <s v="U Sprayer Mount Pkg - Case IH 80'-90' Boom - 30 ft"/>
        <s v="U Sprayer Mount Pkg - Case IH 80'-90' Boom - 40 ft"/>
        <s v="U Sprayer Mount Pkg - Case IH 80'-90' Boom - 60 ft"/>
        <s v="U Sprayer Mount Pkg - Case IH 80'-90' Boom (66' Maximum) - 70 ft"/>
        <s v="U Sprayer Mount Pkg - Miller Nitro (2008+) - 30 ft"/>
        <s v="U Sprayer Mount Pkg - Miller Nitro (2008+) - 40 ft"/>
        <s v="U Sprayer Mount Pkg - Miller Nitro (2008+) - 60 ft"/>
        <s v="U Sprayer Mount Pkg - Miller Nitro (2008+) - 70 ft"/>
        <s v="U Sprayer Mount Pkg - New Holland - 30 ft"/>
        <s v="U Sprayer Mount Pkg - New Holland - 40 ft"/>
        <s v="U Sprayer Mount Pkg - New Holland - 60 ft"/>
        <s v="U Sprayer Mount Pkg - New Holland - 70 ft"/>
        <s v="U Sprayer Mount Pkg - Miller Nitro (pre-2008) - 30 ft"/>
        <s v="U Sprayer Mount Pkg - Miller Nitro (Pre-2008) - 40 ft"/>
        <s v="U Sprayer Mount Pkg - Miller Nitro (Pre-2008) - 60 ft"/>
        <s v="U Sprayer Mount Pkg - Miller Nitro (Pre-2008) - 70 ft"/>
        <s v="U Sprayer Mount Pkg - ROGATOR 80, 90, 100' Boom - 30 ft"/>
        <s v="U Sprayer Mount Pkg - Rogator 80, 90, 100' Boom - 40 ft"/>
        <s v="U Sprayer Mount Pkg - Rogator 80, 90, 100' Boom - 60 ft"/>
        <s v="U Sprayer Mount Pkg - ROGATOR 120' Boom - 30 ft"/>
        <s v="U Sprayer Mount Pkg - Rogator 120' Boom - 40 ft"/>
        <s v="U Sprayer Mount Pkg - Rogator 120' Boom - 60 ft"/>
        <s v="U Sprayer Mount Pkg - Hagie DTS (2016+) - 30 ft"/>
        <s v="U Sprayer Mount Pkg - Hagie DTS (2016+) - 40 ft"/>
        <s v="U Sprayer Mount Pkg - Hagie DTS (2016+) - 60 ft"/>
        <s v="U Sprayer Mount Pkg - Apache 80, 90, 100' boom - 30 ft"/>
        <s v="U Sprayer Mount Pkg - Apache 80, 90, 100' Boom - 40 ft"/>
        <s v="U Sprayer Mount Pkg - Apache 80, 90, 100' Boom - 60 ft"/>
        <s v="U Sprayer Mount Pkg - Hagie DTS (Pre-2016) - 30 ft"/>
        <s v="U Sprayer Mount Pkg - Hagie DTS (Pre-2016) - 40 ft"/>
        <s v="U Sprayer Mount Pkg - Hagie DTS (Pre-2016) - 60 ft"/>
        <s v="U Sprayer Mount Pkg - JD 4630 - 30 ft"/>
        <s v="U Sprayer Mount Pkg - JD 4630 - 40 ft"/>
        <s v="U Sprayer Mount Pkg - JD 4630 - 60 ft"/>
        <s v="U Sprayer Mount Pkg - JD 4630 (66' Maximum) - 70 ft"/>
        <s v="U Sprayer Mount Pkg - JD 4710 - 30 ft"/>
        <s v="U Sprayer Mount Pkg - JD 4710 - 40 ft"/>
        <s v="U Sprayer Mount Pkg - JD 4710 - 60 ft"/>
        <m/>
        <s v="U Sprayer Mount Pkg - Hagie STS Steel 80, 90, 100' - 70 ft" u="1"/>
        <s v="Lag bolt" u="1"/>
        <s v="Manifold Connection Kit" u="1"/>
        <s v="SS 1/4 Nuts" u="1"/>
        <s v="UnderCOVER Hose As. - 78 inch" u="1"/>
        <s v="Adapter - QJ-1/4-TT-NYB" u="1"/>
        <s v="6 inch Riser Kit" u="1"/>
        <s v="Bolt - Hex, Stainless Steel 5/1" u="1"/>
        <s v="Sprayer Mount Pkg - Hagie STS Steel 80, 90, 100' Boom - 30 ft" u="1"/>
        <s v="3/8 inch Flat Washer" u="1"/>
        <s v="Chainroll Puller - Calmer Single Leg" u="1"/>
        <s v="Sprayer Mount Pkg - JD R4030/4038/4045 Boom 32x30&quot;" u="1"/>
        <s v="Sprayer Mount Pkg - Hagie STS Steel 80, 90, 100' Boom - 40 ft" u="1"/>
        <s v="Riser Tube Assembly - 24 inch" u="1"/>
        <s v="1/4 inch x 1.25 inch bolt" u="1"/>
        <s v="Control Board" u="1"/>
        <s v="Bracket Assembly - Extension to Boom" u="1"/>
        <s v="5/16 inch x 1 inch bolt" u="1"/>
        <s v="5/16 inch x 2 inch bolt" u="1"/>
        <s v="5/16 inch x 6 inch bolt" u="1"/>
        <s v="5/16 inch locking clip pin 2.5 inch" u="1"/>
        <s v="Round Flat Plate" u="1"/>
        <s v="Diamond Bar Hagie Bracket 9 inch" u="1"/>
        <s v="Sprayer Mount Pkg - JD R4030/4038/4045 Boom 32x22&quot;" u="1"/>
        <s v="SS Hook" u="1"/>
        <s v="3/8 inch x 1.5 inch Bolt" u="1"/>
        <s v="3/8 inch x 2.0 inch bolt" u="1"/>
        <s v="3/8 inch x 2.5 inch bolt" u="1"/>
        <s v="3/8 inch x 3.5 inch bolt" u="1"/>
        <s v="3/8 inch x 4.5 inch bolt" u="1"/>
        <s v="3/8 inch x 5.5 inch bolt" u="1"/>
        <s v="3/8 inch x 6.5 inch bolt" u="1"/>
        <s v="3/8 inch x 7.5 inch bolt" u="1"/>
        <s v="3/8 inch x 1.25 inch Bolt" u="1"/>
        <s v="3/8 inch x 1.75 inch bolt" u="1"/>
        <s v="Sprayer Mount Pkg - Case IH 80'-90' - 40 ft" u="1"/>
        <s v="Sprayer Mount Pkg - Hagie STS Steel 80, 90, 100' Boom - 60 ft" u="1"/>
        <s v="Sprayer Mount Pkg - Case IH 80'-90' - 60 ft" u="1"/>
        <s v="5/16 inch Locking Clip Pin 3.5 inch" u="1"/>
        <s v="5/16&quot; x 3&quot; Spring Pin" u="1"/>
        <s v="Sprayer Mount Pkg - Hagie STS Steel 80, 90, 100' Boom - 70 ft" u="1"/>
        <s v="End Yolk 2.75Feet/Support Bar to sprayer - Refurbished" u="1"/>
        <s v="Top plate 10 inch" u="1"/>
        <s v="Sprayer Mount Pkg - Hagie DTS 2016+ - 60 ft" u="1"/>
        <s v="5/16 inch x 3/4&quot; inch bolt" u="1"/>
        <s v="1/2 Lock Nut" u="1"/>
        <s v="Riser Tube Assembly - 36 inch" u="1"/>
        <s v="360 Y-DROP Base Unit - High Visibility (Orange) Assembly" u="1"/>
        <s v="Sprayer Mount Pkg - JD R-Series - 40 ft" u="1"/>
        <s v="Riser Tube Assembly - 60 inch" u="1"/>
        <s v="U Sprayer Mount Pkg - JD 4940 - 40 ft" u="1"/>
        <s v="Y Drop Boom Assembly" u="1"/>
        <s v="Y Drop Yoke Assembly" u="1"/>
        <s v="Hagie Center Bracket Extender" u="1"/>
        <s v="3/8 inch x 3 inch Flange Bolt RIE" u="1"/>
        <s v="U Sprayer Mount Pkg - Miller Nitro 2008+ - 70 ft" u="1"/>
        <s v="6 inch Right Breakaway" u="1"/>
        <s v="Sprayer Mount Pkg - JD 4630 - 70 ft" u="1"/>
        <s v="2.5 Foot Boom Extension 2.2 inch" u="1"/>
        <s v="1 inch x 5/15 inch U Bolt" u="1"/>
        <s v="Y-Drop OEM Boom Mount Bracket Kit - 3-1/2&quot; U-Bolt" u="1"/>
        <s v="U Sprayer Mount Pkg - JD 4940 - 30 ft" u="1"/>
        <s v="Drag Hose - 48 inch" u="1"/>
        <s v="Sprayer Mount Pkg - Hagie Heavy/Pre-2007 STS- 30 Ft" u="1"/>
        <s v="Sprayer Mount Pkg - Case IH 120' - 60 ft" u="1"/>
        <s v="Sprayer Mount Pkg - Rogator 120' - 60 ft" u="1"/>
        <s v="Hose - SS Braided 1/4&quot; x 25&quot; w/ 5/16&quot; JIC Female Fittings" u="1"/>
        <s v="Hose - SS Braided 3/8&quot; x 25&quot; w/ 9/16&quot; JIC Female Fittings" u="1"/>
        <s v="360 Chainroll Row Unit Kit - JD 600 Series" u="1"/>
        <s v="Base Unit 20 Inch" u="1"/>
        <s v="U Sprayer Mount Pkg - Miller Nitro 2008+ - 30 ft" u="1"/>
        <s v="Nut - nylok" u="1"/>
        <s v="360 Chainroll Row Unit Kit - JD 40/90 Series" u="1"/>
        <s v="Base Unit 30 Inch" u="1"/>
        <s v="3/8 inch x 1.25 inch Flange Bolt RIE" u="1"/>
        <s v="U Sprayer Mount Pkg - Hagie 120' Aluminum Boom - 30 ft" u="1"/>
        <s v="Riser Tube Assembly - 48 inch" u="1"/>
        <s v="Riser Tube Assembly - 72 inch" u="1"/>
        <s v="Base Unit 38 Inch" u="1"/>
        <s v="Boom section connector - 12 inch" u="1"/>
        <s v="Sprayer Mount Pkg - Apache 80, 90, 100' - 40 ft" u="1"/>
        <s v="Top plate 10 inch for Z bracket slider" u="1"/>
        <s v="Top plate 13 inch for Z bracket slider" u="1"/>
        <s v="Top plate 14 inch for Z bracket slider" u="1"/>
        <s v="JD 4090 Left Hand Stalk Roll" u="1"/>
        <s v="3/8 inch Flat Set Screw nut" u="1"/>
        <s v="Sprayer Mount Pkg - JD R-Series - 80, 90, 100' - 40 ft" u="1"/>
        <s v="Bracket Assembly - Riser, Fabrication - Refurbished" u="1"/>
        <s v="3/8 inch Set Screw" u="1"/>
        <s v="Sprayer Mount Pkg - Apache 80, 90, 100' - 60 ft" u="1"/>
        <s v="Y Drop Base Unit Assembly" u="1"/>
        <s v="Sprayer Mount Pkg - Hagie STS  Steel 80, 90, 100' Boom - 30 ft" u="1"/>
        <s v="Sprayer Mount Pkg - Spra-Coupe 7000 Series 24x38&quot;" u="1"/>
        <s v="Commander Bridge Holster" u="1"/>
        <s v="Supply Hose Assembly - Right" u="1"/>
        <s v="Long-Term Storage Bottle" u="1"/>
        <s v="AAS Charges" u="1"/>
        <s v="Sprayer Mount Pkg - Hagie DTS Pre-2016 40 ft" u="1"/>
        <s v="U Sprayer Mount Pkg - Hagie STS Steel 80, 90, 100' - 40 ft" u="1"/>
        <s v="Stainless steel elbow - LH" u="1"/>
        <s v="360 Y-DROP Base Unit Assembly" u="1"/>
        <s v="Chainroll Puller Kit w/ Legs and Extension" u="1"/>
        <s v="3/8&quot; Square U Bolt - 9.5&quot;" u="1"/>
        <s v="6 inch riser converter connector" u="1"/>
        <s v="Sprayer Mount Pkg - Hagie Heavy/Pre-2007 STS- 60 Ft" u="1"/>
        <s v="Boom section - 5 foot - Refurbished" u="1"/>
        <s v="6inch nozzle Extension - Refurbished" u="1"/>
        <s v="Power Cord, Europe and Russia" u="1"/>
        <s v="NO3 Sensor Subassembly" u="1"/>
        <s v="Leg - LH Pivot, Orange" u="1"/>
        <s v="Leg - RH Pivot, Orange" u="1"/>
        <s v="360 Bridge Base Kit" u="1"/>
        <s v="U Sprayer Mount Pkg - JD R-Series - 80, 90, 100' - 40 ft" u="1"/>
        <s v="UnderCOVER Base Unit As." u="1"/>
        <s v="2 inch x 3/8 inch U bolt" u="1"/>
        <s v="U Sprayer Mount Pkg - 4940 - 70 ft" u="1"/>
        <s v="Sprayer Mount Pkg - ROGATOR 600/800/900/1000 Series 24Rx22&quot;" u="1"/>
        <s v="Sprayer Mount Pkg - ROGATOR 600/800/900/1000 Series 24Rx30&quot;" u="1"/>
        <s v="48 Inch Riser" u="1"/>
        <s v="36 inch riser" u="1"/>
        <s v="24 inch riser" u="1"/>
        <s v="JD 600 2012+ Right Hand Stalk Roll - Finished" u="1"/>
        <s v="1/4 inch nut SS" u="1"/>
        <s v="Top plate 13 inch for Z bracket slider - Refurbished" u="1"/>
        <s v="U Sprayer Mount Pkg - Hagie 120' Aluminum Boom - 40 ft" u="1"/>
        <s v="Bridge Antenna - Large Paddle" u="1"/>
        <s v="Commander Bridge Antenna - Medium" u="1"/>
        <s v="Bolt - Hex, Stainless Steel 5/16&quot;" u="1"/>
        <s v="U Sprayer Mount Pkg - JD R-Series 120' Booms - 60 ft" u="1"/>
        <s v="pH Sensor Kit" u="1"/>
        <s v="3/8 inch Flat Washer RIE" u="1"/>
        <s v="3/8 inch Lock Washer RIE" u="1"/>
        <s v="U Sprayer Mount Pkg - Hagie DTS - 60 ft" u="1"/>
        <s v="5/16 inch flat set screw nut" u="1"/>
        <s v="3/8 inch Flat Set Screw Nut RIE" u="1"/>
        <s v="Anti-Seize, Silver 0.7 oz Tube" u="1"/>
        <s v="Top Flat plate for Hagie 13 inch" u="1"/>
        <s v="U Sprayer Mount Pkg - Miller Nitro pre 2008 - 30 ft" u="1"/>
        <s v="Sprayer Mount Pkg - 4930/4940 - 70 ft" u="1"/>
        <s v="Y Drop Leg Assembly - Orange - Narrow" u="1"/>
        <s v="U Sprayer Mount Pkg - JD R-Series 120' Booms - 40 ft" u="1"/>
        <s v="60 inch riser" u="1"/>
        <s v="20 ppm NO3-N, 7 pH ver 3 Standard Solution" u="1"/>
        <s v="Calibration and Overnight Bottle" u="1"/>
        <s v="Sprayer Mount Pkg - JD 4830/4730 - 30 ft" u="1"/>
        <s v="U Sprayer Mount Pkg - JD R-Series 120' Booms - 30 ft" u="1"/>
        <s v="Sprayer Mount Package - Upgrade B - 66-70ft Y Drop Bar" u="1"/>
        <s v="3/8 inch x 16 inch bolt" u="1"/>
        <s v="Sprayer Mount Pkg - Upgrade - 66ft Y Drop Bar" u="1"/>
        <s v="2.25 inch x 3/8 inch U bolt" u="1"/>
        <s v="U Sprayer Mount Pkg - Miller Nitro Pre 2008 - 40 ft" u="1"/>
        <s v="Thread Locker" u="1"/>
        <s v="Rubber Washer" u="1"/>
        <s v="1/4 inch nut" u="1"/>
        <s v="Thimble" u="1"/>
        <s v="3/8 inch x 1.25 inch Carriage Bolt" u="1"/>
        <s v="Top Plate 3 inch x 3/16 inch" u="1"/>
        <s v="5/16&quot; x 2.75&quot; Spring Pin" u="1"/>
        <s v="3/8 Barb to 1/4inch NPT" u="1"/>
        <s v="3/8 inch Nut" u="1"/>
        <s v="Pump Manifold Assembly" u="1"/>
        <s v="Sprayer Mount Pkg - JD R-Series 120' Booms - 30 ft" u="1"/>
        <s v="Boom section connector - 8 inch" u="1"/>
        <s v="Top plate 3 inch for Z bracket slider" u="1"/>
        <s v="Top plate 4 inch for Z bracket slider" u="1"/>
        <s v="Top plate 5 inch for Z bracket slider" u="1"/>
        <s v="Top plate 6 inch for Z bracket slider" u="1"/>
        <s v="Top plate 8 inch for Z bracket slider" u="1"/>
        <s v="Round Flat Plate attachment bracket to boom" u="1"/>
        <s v="U Sprayer Mount Pkg - Miller Nitro Pre 2008 - 60 ft" u="1"/>
        <s v="U Sprayer Mount Pkg - Case IH 120' - 40 ft" u="1"/>
        <s v="U Sprayer Mount Pkg - Rogator 120' - 40 ft" u="1"/>
        <s v="3/8 inch x 1.5 inch Bolt RIE" u="1"/>
        <s v="3/8 inch x 5.5 inch bolt RIE" u="1"/>
        <s v="Chainroll Puller - Deere/Chainroll Single Leg" u="1"/>
        <s v="Leg - LH Pivot, Hi Vis" u="1"/>
        <s v="Leg - RH Pivot, Hi Vis" u="1"/>
        <s v="10 foot 1/8 inch cable" u="1"/>
        <s v="Diamond Bar Miller Bracket 11 inch" u="1"/>
        <s v="U Sprayer Mount Pkg - Miller Nitro Pre 2008 - 70 ft" u="1"/>
        <s v="U Sprayer Mount Pkg - Apache 80, 90, 100' - 40 ft" u="1"/>
        <s v="Sprayer Mount Pkg - Hagie DTS (Pre-2016) - 60 ft" u="1"/>
        <s v="U Sprayer Mount Pkg - Case IH 120' - 60 ft" u="1"/>
        <s v="U Sprayer Mount Pkg - Rogator 120' - 60 ft" u="1"/>
        <s v="U Sprayer Mount Pkg - Apache 80, 90, 100' - 60 ft" u="1"/>
        <s v="Sprayer Mount Pkg - JD 4830/4730 - 40 ft" u="1"/>
        <s v="Sprayer Mount Pkg - JD R-Series 120' Booms - 40 ft" u="1"/>
        <s v="2.25 inch x 3/8 inch U bolt RIE" u="1"/>
        <s v="U Sprayer Mount Pkg - JD 4830/4730 - 30 ft" u="1"/>
        <s v="Sprayer Mount Pkg - Hagie STS Steel 80, 90, 100' - 70 ft" u="1"/>
        <s v="Manifold As. - UnderCOVER" u="1"/>
        <s v="Anti-Seize" u="1"/>
        <s v="5 Foot Boom Extension 2*2 inch" u="1"/>
        <s v="Nut - 5/16&quot; Set Screw Jam Nut" u="1"/>
        <s v="5/16 inch x 3/4&quot; inch bolt Zinc" u="1"/>
        <s v="U Sprayer Mount Pkg - JD 4830/4730 - 40 ft" u="1"/>
        <s v="Sprayer Mount Pkg - JD R-Series - 80, 90, 100' Boom - 60 ft" u="1"/>
        <s v="Riser Assembly - 60 inch" u="1"/>
        <s v="NO3 Sensor Assembly" u="1"/>
        <s v="Top plate 3 inch for Z bracket slider - Refurbished" u="1"/>
        <s v="Top plate 8 inch for Z bracket slider - Refurbished" u="1"/>
        <s v="Sprayer Mount Pkg - Hagie STS Steel 80, 90, 100' - 60 ft" u="1"/>
        <s v="Riser Tube Fab - 91 inch" u="1"/>
        <s v="1/2 inch x 4 inch bolt" u="1"/>
        <s v="360 Bullet Ripper Point Assembly - Case IH 530/570  - 1-1/2&quot; Shank" u="1"/>
        <s v="U Sprayer Mount Pkg - JD 4830/4730 - 60 ft" u="1"/>
        <s v="Riser Assembly - 72 inch" u="1"/>
        <s v="Diamond Bar Miller Bracket 11 inch W/O Ear" u="1"/>
        <s v="6 Port Equiflow Manifold" u="1"/>
        <s v="Y-Drop OEM Boom Mount Bracket Kit - 3&quot; U-Bolt" u="1"/>
        <s v="Bolt - 5/16&quot; Set Screw" u="1"/>
        <s v="Supply Hose Assembly - Left" u="1"/>
        <s v="JD 40/90 Right Hand Stalk Roll - Finished" u="1"/>
        <s v="3/8 inch x 3 inch Bolt" u="1"/>
        <s v="3/8 inch x 4 inch bolt" u="1"/>
        <s v="3/8 inch x 6 inch bolt" u="1"/>
        <s v="3/8 inch x 8 inch bolt" u="1"/>
        <s v="Bracket Assembly - Rear Boom Mount" u="1"/>
        <s v="Washer - 5/16&quot;" u="1"/>
        <s v="Riser Tube Fab - 43 inch" u="1"/>
        <s v="U Sprayer Mount Pkg - Hagie DTS - 30 ft" u="1"/>
        <s v="U Sprayer Mount Pkg - Hagie 120' Aluminum Boom - 60 ft" u="1"/>
        <s v="Sprayer Mount Pkg - Miller Nitro 2008+ - 30 ft" u="1"/>
        <s v="U Sprayer Mount Pkg - Case IH 80'-90' - 40 ft" u="1"/>
        <s v="U Sprayer Mount Pkg - Case IH 80'-90' - 60 ft" u="1"/>
        <s v="Riser Assembly - 24 inch" u="1"/>
        <s v="Sprayer Mount Package - Upgrade B - 60ft Y Drop Bar" u="1"/>
        <s v="Commander 2015 -" u="1"/>
        <s v="Nut - 5/16&quot;, Stainless Steel" u="1"/>
        <s v="Hagie Center Bracket Starter" u="1"/>
        <s v="Sprayer Mount Pkg - Hagie DTS 2016+ - 30 ft" u="1"/>
        <s v="U Sprayer Mount Pkg - Hagie STS  Steel 80, 90, 100' Boom - 30 ft" u="1"/>
        <s v="Riser Tube Fab - 55 inch" u="1"/>
        <s v="Adapter - 3/8&quot; Barbed insert to 1/4 NPT - 8400-1/4-406-NYB" u="1"/>
        <s v="Sprayer Mount Pkg - Miller Nitro 2008+ - 40 ft" u="1"/>
        <s v="Sprayer Mount Pkg - Hagie STS Steel 80, 90, 100' - 40 ft" u="1"/>
        <s v="5/16 inch set screw" u="1"/>
        <s v="Boom section connector - 8 inch - Refurbished" u="1"/>
        <s v="JD 600 2012+ Left Hand Stalk Roll - Finished" u="1"/>
        <s v="12 inch Connector Bar" u="1"/>
        <s v="5/16 inch Lock Washer" u="1"/>
        <s v="Riser Assembly - 36 inch" u="1"/>
        <s v="RISER - DEALER DEMO" u="1"/>
        <s v="Sprayer Mount Pkg - JD R-Series 120' Booms - 60 ft" u="1"/>
        <s v="Riser Tube Fab - 67 inch" u="1"/>
        <s v="3/8 inch x 1 inch Carriage Bolt" u="1"/>
        <s v="Sprayer Mount Pkg - JD R-Series - 60 ft" u="1"/>
        <s v="Leg - Right Pivot" u="1"/>
        <s v="Sprayer Mount Pkg - JD R-Series - 80, 90, 100' Boom - 70 ft" u="1"/>
        <s v="1/4&quot; Hose Shank with 3/8&quot; Barb - 8400-1/4-406-NYB" u="1"/>
        <s v="Riser Assembly - 48 inch" u="1"/>
        <s v="Puller Hydraulic Ram Input Torque Bolt - Hex Head" u="1"/>
        <s v="3/8 inch x 2.5 inch Flange bolt RIE" u="1"/>
        <s v="Sprayer Mount Pkg - 4940 - 70 ft" u="1"/>
        <s v="Mount Bracket Kit - Wide #1" u="1"/>
        <s v="U Sprayer Mount Pkg - Miller Nitro 2008+ - 60 ft" u="1"/>
        <s v="Sprayer Mount Pkg - Hagie Heavy/Pre-2007 STS - 40 Ft" u="1"/>
        <s v="Sprayer Mount Pkg - Hagie STS Steel 66' Boom - 70 ft" u="1"/>
        <s v="Riser Tube Fab - 79 inch" u="1"/>
        <s v="Sprayer Mount Pkg - Miller Nitro 2008+ - 60 ft" u="1"/>
        <s v="Z bracket 38 Inch" u="1"/>
        <s v="Z Bracket Slider 3 inch" u="1"/>
        <s v="Z bracket Slider 6 inch" u="1"/>
        <s v="U Sprayer Mount Pkg - Case IH  80'-90' Boom - 30 ft" u="1"/>
        <s v="U Sprayer Mount Pkg - Miller Nitro 2008+ - 40 ft" u="1"/>
        <s v="23 inch Yolk Support Bar" u="1"/>
        <s v="Sprayer Mount Pkg - Hagie 120' Aluminum Boom - 60 ft" u="1"/>
        <s v="UnderCOVER Base Unit - Top" u="1"/>
        <s v="3/8 inch x 3 inch eye bolt" u="1"/>
        <s v="Standard Solution, 20 ppm NO3-N, 7 pH" u="1"/>
        <s v="Extension Tube - 45 inch" u="1"/>
        <s v="2 inch x 3 inch x 3/8 U Bolt" u="1"/>
        <s v="Sprayer Mount Pkg - Miller Nitro 2008+ - 70 ft" u="1"/>
        <s v="3/4 x 6 inch pipe riser w/hole drilled" u="1"/>
        <s v="Variable Rate Nozzle - TDVR05" u="1"/>
        <s v="Leg - Left Pivot" u="1"/>
        <s v="Sprayer Mount Pkg - Hagie 120' Aluminum Boom - 40 ft" u="1"/>
        <s v="360 SOILSCAN with Case" u="1"/>
        <s v="Mount Bracket Kit - Wide #2" u="1"/>
        <s v="Sprayer Mount Pkg - JD 4830/4730 - 60 ft" u="1"/>
        <s v="Sprayer Mount Pkg - Hagie 120' Aluminum Boom - 30 ft" u="1"/>
        <s v="Washer - 5/16&quot; - Flat SS" u="1"/>
        <s v="Plate - Flat, Boom Mount" u="1"/>
        <s v="Y Drop Leg Assembly - Black - Narrow" u="1"/>
        <s v="Sprayer Mount Pkg - Hagie DTS Pre-2016 60 ft" u="1"/>
        <s v="360 Y-DROP Base Unit - High Visibility (Orange) - Refurbished" u="1"/>
        <s v="13 Port Equiflow Manifold" u="1"/>
        <s v="Splitter Connection Kit" u="1"/>
        <s v="6inch nozzle Extension" u="1"/>
        <s v="Y Drop Shield Screw #1" u="1"/>
        <s v="U Sprayer Mount Pkg - Hagie STS Steel 80, 90, 100' - 60 ft" u="1"/>
        <s v="1/2&quot; x 3&quot; Spring Pin" u="1"/>
        <s v="3/8 inch Lock Washer" u="1"/>
        <s v="Bracket Assembly - Boom Mount" u="1"/>
        <s v="Chainroll Puller Deere Leg" u="1"/>
        <s v="Sprayer Mount Pkg - JD 4940 - 40 ft" u="1"/>
        <s v="Bracket As. - Extension to Y Drop Boom" u="1"/>
        <s v="Mount Bracket Kit - Wide #3" u="1"/>
        <s v="U Sprayer Mount Pkg - Rogator 80, 90, 100' - 40 ft" u="1"/>
        <s v="Sprayer Mount Pkg - ROGATOR 600/800/900/1000 Series 12Rx30&quot;" u="1"/>
        <s v="U Sprayer Mount Pkg - JD R-Series - 80, 90, 100' Boom - 60 ft" u="1"/>
        <s v="Sprayer Mount Pkg - Hagie DTS2016+ - 40 ft" u="1"/>
        <s v="Case Yoke Bracket" u="1"/>
        <s v="End cap - 1.25&quot; sq" u="1"/>
        <s v="3/8 inch x 4 inch bolt RIE" u="1"/>
        <s v="3/8 inch x 6 inch bolt RIE" u="1"/>
        <s v="Sprayer Mount Pkg - Hagie Boyde Aluminum Boom 32x28&quot;" u="1"/>
        <s v="Sample cups" u="1"/>
        <s v="Knox Unit" u="1"/>
        <s v="Sprayer Mount Pkg - Miller Nitro pre 2008 - 30 ft" u="1"/>
        <s v="Sprayer Mount Pkg - Miller Nitro Pre 2008 - 40 ft" u="1"/>
        <s v="Sprayer Mount Pkg - ROGATOR 600/800/900/1000 Series 16Rx30&quot;" u="1"/>
        <s v="Sprayer Mount Pkg - ROGATOR 600/800/900/1000 Series 32Rx22&quot;" u="1"/>
        <s v="Sprayer Mount Pkg - ROGATOR 600/800/900/1000 Series 36Rx20&quot;" u="1"/>
        <s v="U Sprayer Mount Pkg - JD R-Series - 80, 90, 100' Boom - 70 ft" u="1"/>
        <s v="Variable Rate Nozzle - TDVRF05" u="1"/>
        <s v="Sprayer Mount Pkg - Miller Nitro Pre 2008 - 60 ft" u="1"/>
        <s v="Sprayer Mount Pkg - Hagie DTS - 60 ft" u="1"/>
        <s v="Sprayer Mount Pkg - Miller Nitro Pre 2008 - 70 ft" u="1"/>
        <s v="End Yolk 2.75Feet/Support Bar to sprayer" u="1"/>
        <s v="1/8 inch cable clamps" u="1"/>
        <s v="Sprayer Mount Pkg - Case IH 80'-90' Boom - 70 ft" u="1"/>
        <s v="U Sprayer Mount Pkg - Hagie DTS - 40 ft" u="1"/>
        <s v="Sprayer Mount Pkg - Case IH  80'-90' Boom - 30 ft" u="1"/>
        <s v="16 inch Left Breakaway" u="1"/>
        <s v="360 Y-DROP Base Unit - Conventional (Black) - Refurbished" u="1"/>
        <s v="Sprayer Mount Pkg - Hagie STS Steel 80, 90, 100' Boom (2000-Current) - 30 ft" u="1"/>
        <s v="Washer - Lock, 5/16&quot;" u="1"/>
        <s v="Tube - Extension" u="1"/>
        <s v="Sprayer Mount Pkg - ROGATOR 600/800/900/1000 Series 12Rx38&quot;" u="1"/>
        <s v="3/8 inch Set Screw RIE" u="1"/>
        <s v="Chainroll Puller Calmer Leg" u="1"/>
        <s v="23 inch Yolk Support Bar - Refurbished" u="1"/>
        <s v="pH Sensor Assembly" u="1"/>
        <s v="Sprayer Mount Pkg - ROGATOR 600/800/900/1000 Series 16Rx38&quot;" u="1"/>
        <s v="Fast Cap for Drop hose attachement" u="1"/>
        <s v="360 Y-DROP Base Unit" u="1"/>
        <s v="1.25 inch x 3/8 inch U Bolt" u="1"/>
        <s v="Sprayer Mount Pkg - Hagie DTS - 40 ft" u="1"/>
        <s v="1/4 inch x 1.25 inch bolt SS" u="1"/>
        <s v="Nut - 5/16&quot;" u="1"/>
        <s v="Sprayer Mount Pkg - JD 4830/4730/7420 - 30 ft" u="1"/>
        <s v="3/8 Female (11/16 thread) Nozel body Insert" u="1"/>
        <s v="Sprayer Mount Pkg - JD R-Series - 70 ft" u="1"/>
        <s v="Tape" u="1"/>
        <s v="Sprayer Mount Pkg - Case IH 120' Boom - 70 ft" u="1"/>
        <s v="Sprayer Mount Pkg - Hagie DTS - 30 ft" u="1"/>
        <s v="7/32 x5/8 SS Clamp for Hydrolic Hose" u="1"/>
        <s v="U Sprayer Mount Pkg - Rogator 80, 90, 100' - 60 ft" u="1"/>
        <s v="Hose clamp - screw" u="1"/>
        <s v="Sprayer Mount Pkg - Hagie Heavy Boom 30 Ft" u="1"/>
        <s v="3/4 SS Bolts" u="1"/>
        <s v="Sprayer Mount Pkg - Case IH 120' - 40 ft" u="1"/>
        <s v="Sprayer Mount Pkg - Rogator 120' - 40 ft" u="1"/>
        <s v="Sprayer Mount Pkg - Hagie Heavy Boom 40 Ft" u="1"/>
        <s v="Adapter - Case AIM" u="1"/>
        <s v="Thread Locker, 10 mL Blue" u="1"/>
        <s v="3/8 inch locking clip pin 3.5 inch" u="1"/>
        <s v="Diamond Bar Hagie Bracket 9 inch - Refurbished" u="1"/>
        <s v="Chainroll Puller Extension Shaft" u="1"/>
        <s v="JD 40/90 Left Hand Stalk Roll - Finished" u="1"/>
        <s v="Riser Hose Assembly - 78 Inch - Refurbished" u="1"/>
        <s v="Hose clamp - Oetiker" u="1"/>
        <s v="Z Bracket Slider 3 inch - Refurbished" u="1"/>
        <s v="Z bracket Slider 6 inch - Refurbished" u="1"/>
        <s v="Sprayer Mount Pkg - Hagie Heavy Boom 60 Ft" u="1"/>
        <s v="Case Yoke Component" u="1"/>
        <s v="18 Port Equiflow Manifold" u="1"/>
        <s v="5/16 in Flat  Washer" u="1"/>
        <s v="Riser Tube As - 66&quot;" u="1"/>
        <s v="Black Cap and Gasket - 25608-1-NYR" u="1"/>
        <s v="Sprayer Mount Pkg - Rogator 80, 90, 100' - 60 ft" u="1"/>
        <s v="2.5 inch x 3/8 inch U bolt" u="1"/>
        <s v="5/16 inch Nut" u="1"/>
        <s v="Sprayer Mount Pkg - JD R-Series 80, 90, 100' Boom - 70 ft" u="1"/>
        <s v="Sprayer Mount Pkg - Hagie DTS Pre-2016 30 ft" u="1"/>
        <s v="Sprayer Mount Pkg - Rogator 80, 90, 100' - 40 ft" u="1"/>
      </sharedItems>
    </cacheField>
    <cacheField name="ItemUOM" numFmtId="0">
      <sharedItems containsBlank="1"/>
    </cacheField>
    <cacheField name="StandardCost" numFmtId="0">
      <sharedItems containsBlank="1"/>
    </cacheField>
    <cacheField name="CurrentCost" numFmtId="0">
      <sharedItems containsBlank="1"/>
    </cacheField>
    <cacheField name="ItemClass" numFmtId="0">
      <sharedItems containsBlank="1"/>
    </cacheField>
    <cacheField name="Location" numFmtId="0">
      <sharedItems containsBlank="1"/>
    </cacheField>
    <cacheField name="PriceGroup" numFmtId="0">
      <sharedItems containsBlank="1" count="31">
        <m/>
        <s v="360Y-DROP"/>
        <s v="Y-DROP"/>
        <s v="COMMHARDWA"/>
        <s v="SMP30"/>
        <s v="SMP38"/>
        <s v="SMP40"/>
        <s v="SMP51"/>
        <s v="SMP44"/>
        <s v="SMP59-60"/>
        <s v="SMP75-76"/>
        <s v="SMP80"/>
        <s v="SMP66"/>
        <s v="BOOM30"/>
        <s v="BOOM40"/>
        <s v="BOOM60"/>
        <s v="BOOM70"/>
        <s v="OLDYDROP"/>
        <s v="EQUIFLOW"/>
        <s v="DEALERTOOL"/>
        <s v="UNDERCVR"/>
        <s v="SOILSCANS"/>
        <s v="CHAINROLL"/>
        <s v="TILLAGE"/>
        <s v="UBOOM30"/>
        <s v="UBOOM40"/>
        <s v="UBOOM60"/>
        <s v="UBOOM70"/>
        <s v="B2C COMMAN" u="1"/>
        <s v="SMP60-20&quot;" u="1"/>
        <s v="SMP60-30&quot;" u="1"/>
      </sharedItems>
    </cacheField>
    <cacheField name="PriceUOM" numFmtId="0">
      <sharedItems containsBlank="1"/>
    </cacheField>
    <cacheField name="PriceSchedule" numFmtId="0">
      <sharedItems containsBlank="1"/>
    </cacheField>
    <cacheField name="RetailPrice" numFmtId="0">
      <sharedItems containsBlank="1" count="201">
        <m/>
        <s v="8.00"/>
        <s v="0.75"/>
        <s v="10.50"/>
        <s v="18.00"/>
        <s v="1.00"/>
        <s v="1.85"/>
        <s v="2.25"/>
        <s v="1.90"/>
        <s v="6.00"/>
        <s v="0.25"/>
        <s v="19.75"/>
        <s v="20.50"/>
        <s v="19.95"/>
        <s v="19.50"/>
        <s v="22.00"/>
        <s v="21.25"/>
        <s v="32.00"/>
        <s v="0.30"/>
        <s v="17.25"/>
        <s v="10.25"/>
        <s v="9.50"/>
        <s v="0.60"/>
        <s v="1.50"/>
        <s v="4.25"/>
        <s v="0.15"/>
        <s v="0.20"/>
        <s v="4.50"/>
        <s v="0.40"/>
        <s v="12.25"/>
        <s v="9.75"/>
        <s v="21.00"/>
        <s v="1.70"/>
        <s v="400.00"/>
        <s v="180.00"/>
        <s v="190.00"/>
        <s v="350.00"/>
        <s v="220.00"/>
        <s v="170.00"/>
        <s v="240.00"/>
        <s v="680.00"/>
        <s v="260.00"/>
        <s v="100.00"/>
        <s v="415.00"/>
        <s v="340.00"/>
        <s v="95.00"/>
        <s v="13.00"/>
        <s v="13.75"/>
        <s v="15.50"/>
        <s v="17.00"/>
        <s v="30.50"/>
        <s v="30.25"/>
        <s v="9.25"/>
        <s v="51.25"/>
        <s v="325.00"/>
        <s v="39.50"/>
        <s v="38.00"/>
        <s v="35.00"/>
        <s v="25.00"/>
        <s v="7.00"/>
        <s v="10.00"/>
        <s v="65.00"/>
        <s v="55.00"/>
        <s v="34.00"/>
        <s v="45.00"/>
        <s v="150.00"/>
        <s v="29.25"/>
        <s v="5.00"/>
        <s v="120.00"/>
        <s v="125.00"/>
        <s v="130.00"/>
        <s v="135.00"/>
        <s v="15.00"/>
        <s v="140.00"/>
        <s v="16.00"/>
        <s v="160.00"/>
        <s v="20.00"/>
        <s v="30.00"/>
        <s v="19.00"/>
        <s v="32.30"/>
        <s v="40.00"/>
        <s v="175.00"/>
        <s v="23.25"/>
        <s v="36.00"/>
        <s v="42.50"/>
        <s v="45.50"/>
        <s v="48.50"/>
        <s v="50.50"/>
        <s v="81.00"/>
        <s v="50.75"/>
        <s v="51.75"/>
        <s v="52.25"/>
        <s v="89.25"/>
        <s v="101.25"/>
        <s v="103.00"/>
        <s v="52.00"/>
        <s v="92.00"/>
        <s v="31.25"/>
        <s v="3.50"/>
        <s v="225.00"/>
        <s v="3,850.00"/>
        <s v="1,300.00"/>
        <s v="12.00"/>
        <s v="825.00"/>
        <s v="850.00"/>
        <s v="250.00"/>
        <s v="105.00"/>
        <s v="99.00"/>
        <s v="300.00"/>
        <s v="5.75"/>
        <s v="10,400.00"/>
        <s v="301.00"/>
        <s v="75.00"/>
        <s v="531.00"/>
        <s v="604.00"/>
        <s v="408.00"/>
        <s v="567.00"/>
        <s v="746.00"/>
        <s v="500.00"/>
        <s v="679.00"/>
        <s v="28.00"/>
        <s v="27.00"/>
        <s v="64.00"/>
        <s v="26.00"/>
        <s v="988.00"/>
        <s v="14.00"/>
        <s v="554.00"/>
        <s v="61.00"/>
        <s v="210.00"/>
        <s v="280.00"/>
        <s v="420.00"/>
        <s v="48.00"/>
        <s v="119.00"/>
        <s v="43.00"/>
        <s v="264.00"/>
        <s v="102.00"/>
        <s v="94.00"/>
        <s v="156.00"/>
        <s v="188.00"/>
        <s v="-28.00"/>
        <s v="1.75" u="1"/>
        <s v="18.50" u="1"/>
        <s v="145.00" u="1"/>
        <s v="50.25" u="1"/>
        <s v="131.00" u="1"/>
        <s v="133.00" u="1"/>
        <s v="27.45" u="1"/>
        <s v="8.25" u="1"/>
        <s v="11.00" u="1"/>
        <s v="216.00" u="1"/>
        <s v="0.35" u="1"/>
        <s v="4.75" u="1"/>
        <s v="33.50" u="1"/>
        <s v="90.00" u="1"/>
        <s v="525.00" u="1"/>
        <s v="122.00" u="1"/>
        <s v="50.00" u="1"/>
        <s v="600.00" u="1"/>
        <s v="8.50" u="1"/>
        <s v="200.00" u="1"/>
        <s v="0.00" u="1"/>
        <s v="0.10" u="1"/>
        <s v="0.50" u="1"/>
        <s v="15.25" u="1"/>
        <s v="29.75" u="1"/>
        <s v="0.80" u="1"/>
        <s v="0.90" u="1"/>
        <s v="7.75" u="1"/>
        <s v="39.00" u="1"/>
        <s v="45.75" u="1"/>
        <s v="3,450.00" u="1"/>
        <s v="80.00" u="1"/>
        <s v="37.25" u="1"/>
        <s v="22.25" u="1"/>
        <s v="3.00" u="1"/>
        <s v="7.50" u="1"/>
        <s v="14.50" u="1"/>
        <s v="70.25" u="1"/>
        <s v="109.00" u="1"/>
        <s v="0.12" u="1"/>
        <s v="162.00" u="1"/>
        <s v="2.35" u="1"/>
        <s v="54.00" u="1"/>
        <s v="165.00" u="1"/>
        <s v="36.25" u="1"/>
        <s v="166.00" u="1"/>
        <s v="2.75" u="1"/>
        <s v="19.25" u="1"/>
        <s v="18.75" u="1"/>
        <s v="21.50" u="1"/>
        <s v="950.00" u="1"/>
        <s v="70.00" u="1"/>
        <s v="2.00" u="1"/>
        <s v="6.50" u="1"/>
        <s v="155.00" u="1"/>
        <s v="20.25" u="1"/>
        <s v="6,500.00" u="1"/>
        <s v="27.50" u="1"/>
        <s v="15.20" u="1"/>
        <s v="17.75" u="1"/>
        <s v="1.25" u="1"/>
      </sharedItems>
    </cacheField>
    <cacheField name="List Price" numFmtId="0">
      <sharedItems containsBlank="1"/>
    </cacheField>
    <cacheField name="Weight" numFmtId="0">
      <sharedItems containsString="0" containsBlank="1" containsNumber="1" containsInteger="1" minValue="0" maxValue="440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3">
  <r>
    <x v="0"/>
    <x v="0"/>
    <s v="EACH"/>
    <s v="0.51"/>
    <s v="0.51"/>
    <s v="FASTENERS"/>
    <s v="935DET"/>
    <x v="0"/>
    <m/>
    <m/>
    <x v="0"/>
    <s v="0.00"/>
    <n v="0"/>
  </r>
  <r>
    <x v="1"/>
    <x v="1"/>
    <s v="EACH"/>
    <s v="0.57"/>
    <s v="0.57"/>
    <s v="FASTENERS"/>
    <s v="935DET"/>
    <x v="1"/>
    <m/>
    <m/>
    <x v="0"/>
    <s v="0.00"/>
    <n v="0"/>
  </r>
  <r>
    <x v="2"/>
    <x v="2"/>
    <s v="EACH"/>
    <s v="1.13"/>
    <s v="1.13"/>
    <s v="FASTENERS"/>
    <s v="935DET"/>
    <x v="1"/>
    <s v="Each"/>
    <s v="BASE2016"/>
    <x v="1"/>
    <s v="8.00"/>
    <n v="10"/>
  </r>
  <r>
    <x v="3"/>
    <x v="3"/>
    <s v="EACH"/>
    <s v="0.05"/>
    <s v="0.05"/>
    <s v="FASTENERS"/>
    <s v="935DET"/>
    <x v="1"/>
    <m/>
    <m/>
    <x v="0"/>
    <s v="0.00"/>
    <n v="0"/>
  </r>
  <r>
    <x v="4"/>
    <x v="4"/>
    <s v="EACH"/>
    <s v="0.31"/>
    <s v="0.31"/>
    <s v="FASTENERS"/>
    <s v="935DET"/>
    <x v="0"/>
    <m/>
    <m/>
    <x v="0"/>
    <s v="0.00"/>
    <n v="0"/>
  </r>
  <r>
    <x v="5"/>
    <x v="5"/>
    <s v="EACH"/>
    <s v="0.32"/>
    <s v="0.32"/>
    <s v="FASTENERS"/>
    <s v="935DET"/>
    <x v="1"/>
    <m/>
    <m/>
    <x v="0"/>
    <s v="0.00"/>
    <n v="0"/>
  </r>
  <r>
    <x v="6"/>
    <x v="6"/>
    <s v="EACH"/>
    <s v="0.08"/>
    <s v="0.08"/>
    <s v="FASTENERS"/>
    <s v="935DET"/>
    <x v="1"/>
    <s v="Each"/>
    <s v="BASE2016"/>
    <x v="2"/>
    <s v="0.75"/>
    <n v="10"/>
  </r>
  <r>
    <x v="7"/>
    <x v="7"/>
    <s v="EACH"/>
    <s v="0.33"/>
    <s v="0.33"/>
    <s v="FASTENERS"/>
    <s v="935DET"/>
    <x v="0"/>
    <m/>
    <m/>
    <x v="0"/>
    <s v="0.00"/>
    <n v="0"/>
  </r>
  <r>
    <x v="8"/>
    <x v="8"/>
    <s v="EACH"/>
    <s v="0.34"/>
    <s v="0.34"/>
    <s v="FASTENERS"/>
    <s v="935DET"/>
    <x v="0"/>
    <m/>
    <m/>
    <x v="0"/>
    <s v="0.00"/>
    <n v="0"/>
  </r>
  <r>
    <x v="9"/>
    <x v="9"/>
    <s v="EACH"/>
    <s v="0.40"/>
    <s v="0.40"/>
    <s v="FASTENERS"/>
    <s v="935DET"/>
    <x v="0"/>
    <m/>
    <m/>
    <x v="0"/>
    <s v="0.00"/>
    <n v="0"/>
  </r>
  <r>
    <x v="10"/>
    <x v="10"/>
    <s v="EACH"/>
    <s v="0.55"/>
    <s v="0.55"/>
    <s v="FASTENERS"/>
    <s v="935DET"/>
    <x v="0"/>
    <m/>
    <m/>
    <x v="0"/>
    <s v="0.00"/>
    <n v="0"/>
  </r>
  <r>
    <x v="11"/>
    <x v="11"/>
    <s v="EACH"/>
    <s v="0.55"/>
    <s v="0.55"/>
    <s v="FASTENERS"/>
    <s v="935DET"/>
    <x v="0"/>
    <m/>
    <m/>
    <x v="0"/>
    <s v="0.00"/>
    <n v="0"/>
  </r>
  <r>
    <x v="12"/>
    <x v="12"/>
    <s v="EACH"/>
    <s v="0.55"/>
    <s v="0.55"/>
    <s v="FASTENERS"/>
    <s v="935DET"/>
    <x v="0"/>
    <m/>
    <m/>
    <x v="0"/>
    <s v="0.00"/>
    <n v="0"/>
  </r>
  <r>
    <x v="13"/>
    <x v="13"/>
    <s v="EACH"/>
    <s v="0.60"/>
    <s v="0.60"/>
    <s v="FASTENERS"/>
    <s v="935DET"/>
    <x v="0"/>
    <m/>
    <m/>
    <x v="0"/>
    <s v="0.00"/>
    <n v="0"/>
  </r>
  <r>
    <x v="14"/>
    <x v="14"/>
    <s v="EACH"/>
    <s v="0.70"/>
    <s v="0.70"/>
    <s v="FASTENERS"/>
    <s v="935DET"/>
    <x v="0"/>
    <m/>
    <m/>
    <x v="0"/>
    <s v="0.00"/>
    <n v="0"/>
  </r>
  <r>
    <x v="15"/>
    <x v="15"/>
    <s v="EACH"/>
    <s v="0.95"/>
    <s v="0.95"/>
    <s v="FASTENERS"/>
    <s v="935DET"/>
    <x v="0"/>
    <m/>
    <m/>
    <x v="0"/>
    <s v="0.00"/>
    <n v="0"/>
  </r>
  <r>
    <x v="16"/>
    <x v="16"/>
    <s v="EACH"/>
    <s v="2.30"/>
    <s v="4.98"/>
    <s v="FASTENERS"/>
    <s v="935DET"/>
    <x v="1"/>
    <s v="Each"/>
    <s v="BASE2016"/>
    <x v="3"/>
    <s v="10.50"/>
    <n v="10"/>
  </r>
  <r>
    <x v="17"/>
    <x v="17"/>
    <s v="EACH"/>
    <s v="4.00"/>
    <s v="4.00"/>
    <s v="FASTENERS"/>
    <s v="935DET"/>
    <x v="1"/>
    <s v="Each"/>
    <s v="BASE2016"/>
    <x v="4"/>
    <s v="18.00"/>
    <n v="10"/>
  </r>
  <r>
    <x v="18"/>
    <x v="18"/>
    <s v="EACH"/>
    <s v="0.30"/>
    <s v="0.30"/>
    <s v="FASTENERS"/>
    <s v="935DET"/>
    <x v="1"/>
    <m/>
    <m/>
    <x v="0"/>
    <s v="0.00"/>
    <n v="0"/>
  </r>
  <r>
    <x v="19"/>
    <x v="19"/>
    <s v="EACH"/>
    <s v="0.33"/>
    <s v="0.33"/>
    <s v="FASTENERS"/>
    <s v="935DET"/>
    <x v="1"/>
    <m/>
    <m/>
    <x v="0"/>
    <s v="0.00"/>
    <n v="0"/>
  </r>
  <r>
    <x v="20"/>
    <x v="20"/>
    <s v="EACH"/>
    <s v="0.14"/>
    <s v="0.23"/>
    <s v="FASTENERS"/>
    <s v="935DET"/>
    <x v="1"/>
    <s v="Each"/>
    <s v="BASE2016"/>
    <x v="5"/>
    <s v="1.00"/>
    <n v="10"/>
  </r>
  <r>
    <x v="21"/>
    <x v="21"/>
    <s v="EACH"/>
    <s v="0.00"/>
    <s v="0.00"/>
    <s v="FASTENERS"/>
    <s v="935DET"/>
    <x v="0"/>
    <m/>
    <m/>
    <x v="0"/>
    <s v="0.00"/>
    <n v="0"/>
  </r>
  <r>
    <x v="22"/>
    <x v="22"/>
    <s v="EACH"/>
    <s v="0.49"/>
    <s v="2.93"/>
    <s v="FASTENERS"/>
    <s v="935DET"/>
    <x v="0"/>
    <m/>
    <m/>
    <x v="0"/>
    <s v="0.00"/>
    <n v="0"/>
  </r>
  <r>
    <x v="23"/>
    <x v="23"/>
    <s v="EACH"/>
    <s v="0.42"/>
    <s v="4.24"/>
    <s v="FASTENERS"/>
    <s v="935DET"/>
    <x v="1"/>
    <s v="Each"/>
    <s v="BASE2016"/>
    <x v="6"/>
    <s v="1.85"/>
    <n v="10"/>
  </r>
  <r>
    <x v="24"/>
    <x v="24"/>
    <s v="EACH"/>
    <s v="0.46"/>
    <s v="0.46"/>
    <s v="FASTENERS"/>
    <s v="935DET"/>
    <x v="1"/>
    <s v="Each"/>
    <s v="BASE2016"/>
    <x v="7"/>
    <s v="2.25"/>
    <n v="10"/>
  </r>
  <r>
    <x v="25"/>
    <x v="25"/>
    <s v="EACH"/>
    <s v="0.38"/>
    <s v="3.83"/>
    <s v="FASTENERS"/>
    <s v="935DET"/>
    <x v="1"/>
    <s v="Each"/>
    <s v="BASE2016"/>
    <x v="8"/>
    <s v="2.25"/>
    <n v="10"/>
  </r>
  <r>
    <x v="26"/>
    <x v="26"/>
    <s v="EACH"/>
    <s v="0.75"/>
    <s v="0.75"/>
    <s v="FASTENERS"/>
    <s v="935DET"/>
    <x v="0"/>
    <m/>
    <m/>
    <x v="0"/>
    <s v="0.00"/>
    <n v="0"/>
  </r>
  <r>
    <x v="27"/>
    <x v="27"/>
    <s v="EACH"/>
    <s v="1.37"/>
    <s v="1.75"/>
    <s v="FASTENERS"/>
    <s v="935DET"/>
    <x v="1"/>
    <s v="Each"/>
    <s v="BASE2016"/>
    <x v="9"/>
    <s v="6.00"/>
    <n v="10"/>
  </r>
  <r>
    <x v="28"/>
    <x v="28"/>
    <s v="EACH"/>
    <s v="4.94"/>
    <s v="4.94"/>
    <s v="FASTENERS"/>
    <s v="935DET"/>
    <x v="0"/>
    <m/>
    <m/>
    <x v="0"/>
    <s v="0.00"/>
    <n v="0"/>
  </r>
  <r>
    <x v="29"/>
    <x v="29"/>
    <s v="EACH"/>
    <s v="0.00"/>
    <s v="0.00"/>
    <s v="FASTENERS"/>
    <s v="935DET"/>
    <x v="0"/>
    <m/>
    <m/>
    <x v="0"/>
    <s v="0.00"/>
    <n v="0"/>
  </r>
  <r>
    <x v="30"/>
    <x v="30"/>
    <s v="EACH"/>
    <s v="0.06"/>
    <s v="0.06"/>
    <s v="FASTENERS"/>
    <s v="935DET"/>
    <x v="1"/>
    <m/>
    <m/>
    <x v="0"/>
    <s v="0.00"/>
    <n v="0"/>
  </r>
  <r>
    <x v="31"/>
    <x v="31"/>
    <s v="EACH"/>
    <s v="0.05"/>
    <s v="0.05"/>
    <s v="FASTENERS"/>
    <s v="935DET"/>
    <x v="1"/>
    <s v="Each"/>
    <s v="BASE2016"/>
    <x v="10"/>
    <s v="0.25"/>
    <n v="1"/>
  </r>
  <r>
    <x v="32"/>
    <x v="32"/>
    <s v="EACH"/>
    <s v="0.08"/>
    <s v="0.08"/>
    <s v="FASTENERS"/>
    <s v="935DET"/>
    <x v="1"/>
    <m/>
    <m/>
    <x v="0"/>
    <s v="0.00"/>
    <n v="0"/>
  </r>
  <r>
    <x v="33"/>
    <x v="33"/>
    <s v="EACH"/>
    <s v="0.69"/>
    <s v="0.69"/>
    <s v="FASTENERS"/>
    <s v="935DET"/>
    <x v="0"/>
    <m/>
    <m/>
    <x v="0"/>
    <s v="0.00"/>
    <n v="0"/>
  </r>
  <r>
    <x v="34"/>
    <x v="34"/>
    <s v="EACH"/>
    <s v="0.09"/>
    <s v="0.09"/>
    <s v="FASTENERS"/>
    <s v="935DET"/>
    <x v="0"/>
    <m/>
    <m/>
    <x v="0"/>
    <s v="0.00"/>
    <n v="0"/>
  </r>
  <r>
    <x v="35"/>
    <x v="35"/>
    <s v="EACH"/>
    <s v="0.14"/>
    <s v="0.14"/>
    <s v="FASTENERS"/>
    <s v="935DET"/>
    <x v="0"/>
    <m/>
    <m/>
    <x v="0"/>
    <s v="0.00"/>
    <n v="0"/>
  </r>
  <r>
    <x v="36"/>
    <x v="36"/>
    <s v="EACH"/>
    <s v="0.18"/>
    <s v="0.18"/>
    <s v="FASTENERS"/>
    <s v="935DET"/>
    <x v="0"/>
    <m/>
    <m/>
    <x v="0"/>
    <s v="0.00"/>
    <n v="0"/>
  </r>
  <r>
    <x v="37"/>
    <x v="37"/>
    <s v="EACH"/>
    <s v="0.22"/>
    <s v="0.22"/>
    <s v="FASTENERS"/>
    <s v="935DET"/>
    <x v="0"/>
    <m/>
    <m/>
    <x v="0"/>
    <s v="0.00"/>
    <n v="0"/>
  </r>
  <r>
    <x v="38"/>
    <x v="38"/>
    <s v="EACH"/>
    <s v="0.05"/>
    <s v="0.05"/>
    <s v="FASTENERS"/>
    <s v="935DET"/>
    <x v="0"/>
    <m/>
    <m/>
    <x v="0"/>
    <s v="0.00"/>
    <n v="0"/>
  </r>
  <r>
    <x v="39"/>
    <x v="39"/>
    <s v="EACH"/>
    <s v="0.58"/>
    <s v="0.58"/>
    <s v="FASTENERS"/>
    <s v=""/>
    <x v="1"/>
    <s v="Each"/>
    <s v="BASE2016"/>
    <x v="11"/>
    <s v="19.75"/>
    <n v="0"/>
  </r>
  <r>
    <x v="40"/>
    <x v="40"/>
    <s v="EACH"/>
    <s v="0.64"/>
    <s v="0.64"/>
    <s v="FASTENERS"/>
    <s v=""/>
    <x v="1"/>
    <s v="Each"/>
    <s v="BASE2016"/>
    <x v="12"/>
    <s v="20.50"/>
    <n v="0"/>
  </r>
  <r>
    <x v="41"/>
    <x v="41"/>
    <s v="EACH"/>
    <s v="1.61"/>
    <s v="1.61"/>
    <s v="FASTENERS"/>
    <s v=""/>
    <x v="1"/>
    <s v="Each"/>
    <s v="BASE2016"/>
    <x v="13"/>
    <s v="19.95"/>
    <n v="0"/>
  </r>
  <r>
    <x v="42"/>
    <x v="42"/>
    <s v="EACH"/>
    <s v="3.82"/>
    <s v="3.82"/>
    <s v="FASTENERS"/>
    <s v=""/>
    <x v="1"/>
    <s v="Each"/>
    <s v="BASE2016"/>
    <x v="14"/>
    <s v="19.50"/>
    <n v="0"/>
  </r>
  <r>
    <x v="43"/>
    <x v="43"/>
    <s v="EACH"/>
    <s v="4.02"/>
    <s v="4.02"/>
    <s v="FASTENERS"/>
    <s v=""/>
    <x v="1"/>
    <s v="Each"/>
    <s v="BASE2016"/>
    <x v="11"/>
    <s v="19.75"/>
    <n v="0"/>
  </r>
  <r>
    <x v="44"/>
    <x v="44"/>
    <s v="EACH"/>
    <s v="1.51"/>
    <s v="1.51"/>
    <s v="FASTENERS"/>
    <s v=""/>
    <x v="1"/>
    <s v="Each"/>
    <s v="BASE2016"/>
    <x v="14"/>
    <s v="19.50"/>
    <n v="0"/>
  </r>
  <r>
    <x v="45"/>
    <x v="45"/>
    <s v="EACH"/>
    <s v="7.26"/>
    <s v="7.26"/>
    <s v="FASTENERS"/>
    <s v=""/>
    <x v="1"/>
    <s v="Each"/>
    <s v="BASE2016"/>
    <x v="15"/>
    <s v="22.00"/>
    <n v="0"/>
  </r>
  <r>
    <x v="46"/>
    <x v="46"/>
    <s v="EACH"/>
    <s v="2.62"/>
    <s v="2.62"/>
    <s v="FASTENERS"/>
    <s v=""/>
    <x v="1"/>
    <s v="Each"/>
    <s v="BASE2016"/>
    <x v="16"/>
    <s v="21.25"/>
    <n v="0"/>
  </r>
  <r>
    <x v="47"/>
    <x v="47"/>
    <s v="EACH"/>
    <s v="4.42"/>
    <s v="4.42"/>
    <s v="FASTENERS"/>
    <s v=""/>
    <x v="1"/>
    <s v="Each"/>
    <s v="BASE2016"/>
    <x v="15"/>
    <s v="22.00"/>
    <n v="0"/>
  </r>
  <r>
    <x v="48"/>
    <x v="48"/>
    <s v="EACH"/>
    <s v="7.00"/>
    <s v="0.00"/>
    <s v="FASTENERS"/>
    <s v=""/>
    <x v="0"/>
    <m/>
    <m/>
    <x v="0"/>
    <s v="0.00"/>
    <n v="0"/>
  </r>
  <r>
    <x v="49"/>
    <x v="49"/>
    <s v="EACH"/>
    <s v="7.00"/>
    <s v="0.00"/>
    <s v="FASTENERS"/>
    <s v=""/>
    <x v="0"/>
    <m/>
    <m/>
    <x v="0"/>
    <s v="0.00"/>
    <n v="0"/>
  </r>
  <r>
    <x v="50"/>
    <x v="50"/>
    <s v="EACH"/>
    <s v="6.78"/>
    <s v="6.78"/>
    <s v="FASTENERS"/>
    <s v=""/>
    <x v="1"/>
    <s v="Each"/>
    <s v="BASE2016"/>
    <x v="17"/>
    <s v="32.00"/>
    <n v="0"/>
  </r>
  <r>
    <x v="51"/>
    <x v="51"/>
    <s v="EACH"/>
    <s v="0.06"/>
    <s v="0.06"/>
    <s v="FASTENERS"/>
    <s v=""/>
    <x v="1"/>
    <s v="Each"/>
    <s v="BASE2016"/>
    <x v="18"/>
    <s v="0.30"/>
    <n v="0"/>
  </r>
  <r>
    <x v="52"/>
    <x v="52"/>
    <s v="EACH"/>
    <s v="0.06"/>
    <s v="0.06"/>
    <s v="FASTENERS"/>
    <s v=""/>
    <x v="1"/>
    <s v="Each"/>
    <s v="BASE2016"/>
    <x v="18"/>
    <s v="0.30"/>
    <n v="0"/>
  </r>
  <r>
    <x v="53"/>
    <x v="53"/>
    <s v="EACH"/>
    <s v="3.44"/>
    <s v="3.44"/>
    <s v="FASTENERS"/>
    <s v=""/>
    <x v="1"/>
    <s v="Each"/>
    <s v="BASE2016"/>
    <x v="19"/>
    <s v="17.25"/>
    <n v="0"/>
  </r>
  <r>
    <x v="54"/>
    <x v="54"/>
    <s v="EACH"/>
    <s v="0.07"/>
    <s v="0.07"/>
    <s v="FASTENERS"/>
    <s v="935DET"/>
    <x v="0"/>
    <m/>
    <m/>
    <x v="0"/>
    <s v="0.00"/>
    <n v="0"/>
  </r>
  <r>
    <x v="55"/>
    <x v="55"/>
    <s v="EACH"/>
    <s v="0.00"/>
    <s v="0.00"/>
    <s v="FASTENERS"/>
    <s v="935DET"/>
    <x v="2"/>
    <m/>
    <m/>
    <x v="0"/>
    <s v="0.00"/>
    <n v="0"/>
  </r>
  <r>
    <x v="56"/>
    <x v="56"/>
    <s v="EACH"/>
    <s v="0.00"/>
    <s v="0.00"/>
    <s v="FASTENERS"/>
    <s v="935DET"/>
    <x v="0"/>
    <m/>
    <m/>
    <x v="0"/>
    <s v="0.00"/>
    <n v="0"/>
  </r>
  <r>
    <x v="57"/>
    <x v="57"/>
    <s v="EACH"/>
    <s v="4.45"/>
    <s v="4.45"/>
    <s v="FASTENERS"/>
    <s v="935DET"/>
    <x v="1"/>
    <m/>
    <m/>
    <x v="0"/>
    <s v="0.00"/>
    <n v="0"/>
  </r>
  <r>
    <x v="58"/>
    <x v="58"/>
    <s v="EACH"/>
    <s v="0.26"/>
    <s v="0.26"/>
    <s v="FASTENERS"/>
    <s v="935DET"/>
    <x v="0"/>
    <m/>
    <m/>
    <x v="0"/>
    <s v="0.00"/>
    <n v="0"/>
  </r>
  <r>
    <x v="59"/>
    <x v="59"/>
    <s v="EACH"/>
    <s v="0.02"/>
    <s v="0.02"/>
    <s v="FASTENERS"/>
    <s v="935DET"/>
    <x v="1"/>
    <m/>
    <m/>
    <x v="0"/>
    <s v="0.00"/>
    <n v="0"/>
  </r>
  <r>
    <x v="60"/>
    <x v="60"/>
    <s v="EACH"/>
    <s v="0.12"/>
    <s v="0.12"/>
    <s v="FASTENERS"/>
    <s v="935DET"/>
    <x v="0"/>
    <m/>
    <m/>
    <x v="0"/>
    <s v="0.00"/>
    <n v="0"/>
  </r>
  <r>
    <x v="61"/>
    <x v="61"/>
    <s v="EACH"/>
    <s v="0.85"/>
    <s v="0.85"/>
    <s v="FASTENERS"/>
    <s v="935DET"/>
    <x v="0"/>
    <m/>
    <m/>
    <x v="0"/>
    <s v="0.00"/>
    <n v="0"/>
  </r>
  <r>
    <x v="62"/>
    <x v="62"/>
    <s v="EACH"/>
    <s v="0.00"/>
    <s v="0.00"/>
    <s v="FASTENERS"/>
    <s v="935DET"/>
    <x v="0"/>
    <m/>
    <m/>
    <x v="0"/>
    <s v="0.00"/>
    <n v="0"/>
  </r>
  <r>
    <x v="63"/>
    <x v="62"/>
    <s v="EACH"/>
    <s v="3.75"/>
    <s v="3.75"/>
    <s v="FASTENERS"/>
    <s v="935DET"/>
    <x v="0"/>
    <m/>
    <m/>
    <x v="0"/>
    <s v="0.00"/>
    <n v="0"/>
  </r>
  <r>
    <x v="64"/>
    <x v="63"/>
    <s v="EACH"/>
    <s v="0.10"/>
    <s v="0.10"/>
    <s v="FASTENERS"/>
    <s v="935DET"/>
    <x v="1"/>
    <m/>
    <m/>
    <x v="0"/>
    <s v="0.00"/>
    <n v="0"/>
  </r>
  <r>
    <x v="65"/>
    <x v="64"/>
    <s v="EACH"/>
    <s v="0.40"/>
    <s v="0.40"/>
    <s v="FASTENERS"/>
    <s v=""/>
    <x v="0"/>
    <m/>
    <m/>
    <x v="0"/>
    <s v="0.00"/>
    <n v="0"/>
  </r>
  <r>
    <x v="66"/>
    <x v="65"/>
    <s v="EACH"/>
    <s v="0.12"/>
    <s v="0.12"/>
    <s v="FASTENERS"/>
    <s v=""/>
    <x v="0"/>
    <m/>
    <m/>
    <x v="0"/>
    <s v="0.00"/>
    <n v="0"/>
  </r>
  <r>
    <x v="67"/>
    <x v="66"/>
    <s v="EACH"/>
    <s v="0.45"/>
    <s v="0.45"/>
    <s v="FASTENERS"/>
    <s v="935DET"/>
    <x v="1"/>
    <m/>
    <m/>
    <x v="0"/>
    <s v="0.00"/>
    <n v="0"/>
  </r>
  <r>
    <x v="68"/>
    <x v="67"/>
    <s v="PER FOOT"/>
    <s v="5.11"/>
    <s v="5.11"/>
    <s v="MISC"/>
    <s v="935DET"/>
    <x v="0"/>
    <m/>
    <m/>
    <x v="0"/>
    <s v="12.75"/>
    <n v="0"/>
  </r>
  <r>
    <x v="69"/>
    <x v="68"/>
    <s v="EACH"/>
    <s v="1.95"/>
    <s v="1.95"/>
    <s v="FASTENERS"/>
    <s v="935DET"/>
    <x v="0"/>
    <m/>
    <m/>
    <x v="0"/>
    <s v="0.00"/>
    <n v="0"/>
  </r>
  <r>
    <x v="70"/>
    <x v="69"/>
    <s v="EACH"/>
    <s v="0.00"/>
    <s v="0.00"/>
    <s v="FASTENERS"/>
    <s v="935DET"/>
    <x v="0"/>
    <m/>
    <m/>
    <x v="0"/>
    <s v="0.00"/>
    <n v="0"/>
  </r>
  <r>
    <x v="71"/>
    <x v="70"/>
    <s v="EACH"/>
    <s v="0.00"/>
    <s v="0.00"/>
    <s v="FASTENERS"/>
    <s v="935DET"/>
    <x v="0"/>
    <m/>
    <m/>
    <x v="0"/>
    <s v="0.00"/>
    <n v="0"/>
  </r>
  <r>
    <x v="72"/>
    <x v="71"/>
    <s v="EACH"/>
    <s v="0.00"/>
    <s v="0.00"/>
    <s v="FASTENERS"/>
    <s v="935DET"/>
    <x v="0"/>
    <m/>
    <m/>
    <x v="0"/>
    <s v="0.00"/>
    <n v="0"/>
  </r>
  <r>
    <x v="73"/>
    <x v="72"/>
    <s v="EACH"/>
    <s v="2.44"/>
    <s v="2.44"/>
    <s v="FASTENERS"/>
    <s v="935DET"/>
    <x v="0"/>
    <m/>
    <m/>
    <x v="0"/>
    <s v="0.00"/>
    <n v="0"/>
  </r>
  <r>
    <x v="74"/>
    <x v="73"/>
    <s v="EACH"/>
    <s v="0.00"/>
    <s v="0.00"/>
    <s v="FASTENERS"/>
    <s v="935DET"/>
    <x v="1"/>
    <m/>
    <m/>
    <x v="0"/>
    <s v="0.00"/>
    <n v="0"/>
  </r>
  <r>
    <x v="75"/>
    <x v="74"/>
    <s v="EACH"/>
    <s v="0.00"/>
    <s v="0.00"/>
    <s v="FASTENERS"/>
    <s v="935DET"/>
    <x v="0"/>
    <m/>
    <m/>
    <x v="0"/>
    <s v="0.00"/>
    <n v="0"/>
  </r>
  <r>
    <x v="76"/>
    <x v="75"/>
    <s v="EACH"/>
    <s v="0.00"/>
    <s v="0.00"/>
    <s v="FASTENERS"/>
    <s v="935DET"/>
    <x v="0"/>
    <m/>
    <m/>
    <x v="0"/>
    <s v="0.00"/>
    <n v="0"/>
  </r>
  <r>
    <x v="77"/>
    <x v="76"/>
    <s v="EACH"/>
    <s v="0.00"/>
    <s v="0.00"/>
    <s v="FASTENERS"/>
    <s v="935DET"/>
    <x v="0"/>
    <m/>
    <m/>
    <x v="0"/>
    <s v="0.00"/>
    <n v="0"/>
  </r>
  <r>
    <x v="78"/>
    <x v="77"/>
    <s v="EACH"/>
    <s v="0.00"/>
    <s v="0.00"/>
    <s v="MISC"/>
    <s v="935DET"/>
    <x v="0"/>
    <m/>
    <m/>
    <x v="0"/>
    <s v="0.00"/>
    <n v="0"/>
  </r>
  <r>
    <x v="79"/>
    <x v="78"/>
    <s v="EACH"/>
    <s v="1.45"/>
    <s v="1.45"/>
    <s v="FASTENERS"/>
    <s v="935DET"/>
    <x v="0"/>
    <m/>
    <m/>
    <x v="0"/>
    <s v="0.00"/>
    <n v="0"/>
  </r>
  <r>
    <x v="80"/>
    <x v="79"/>
    <s v="EACH"/>
    <s v="0.00"/>
    <s v="0.00"/>
    <s v="FASTENERS"/>
    <s v="935DET"/>
    <x v="0"/>
    <m/>
    <m/>
    <x v="0"/>
    <s v="0.00"/>
    <n v="0"/>
  </r>
  <r>
    <x v="81"/>
    <x v="80"/>
    <s v="EACH"/>
    <s v="0.00"/>
    <s v="0.00"/>
    <s v="FASTENERS"/>
    <s v="935DET"/>
    <x v="0"/>
    <m/>
    <m/>
    <x v="0"/>
    <s v="0.00"/>
    <n v="0"/>
  </r>
  <r>
    <x v="82"/>
    <x v="81"/>
    <s v="EACH"/>
    <s v="0.30"/>
    <s v="0.30"/>
    <s v="FASTENERS"/>
    <s v="935DET"/>
    <x v="0"/>
    <m/>
    <m/>
    <x v="0"/>
    <s v="0.00"/>
    <n v="0"/>
  </r>
  <r>
    <x v="83"/>
    <x v="82"/>
    <s v="EACH"/>
    <s v="1.88"/>
    <s v="1.88"/>
    <s v="Y-DROP"/>
    <s v="935DET"/>
    <x v="1"/>
    <s v="Each"/>
    <s v="BASE2016"/>
    <x v="20"/>
    <s v="10.25"/>
    <n v="20"/>
  </r>
  <r>
    <x v="84"/>
    <x v="83"/>
    <s v="EACH"/>
    <s v="1.71"/>
    <s v="1.71"/>
    <s v="Y-DROP"/>
    <s v="935DET"/>
    <x v="1"/>
    <s v="Each"/>
    <s v="BASE2016"/>
    <x v="21"/>
    <s v="9.50"/>
    <n v="20"/>
  </r>
  <r>
    <x v="85"/>
    <x v="84"/>
    <s v="EACH"/>
    <s v="0.40"/>
    <s v="0.30"/>
    <s v="Y-DROP"/>
    <s v="935DET"/>
    <x v="1"/>
    <m/>
    <m/>
    <x v="0"/>
    <s v="0.00"/>
    <n v="0"/>
  </r>
  <r>
    <x v="86"/>
    <x v="85"/>
    <s v="EACH"/>
    <s v="0.05"/>
    <s v="0.05"/>
    <s v="Y-DROP"/>
    <s v="935DET"/>
    <x v="1"/>
    <s v="Each"/>
    <s v="BASE2016"/>
    <x v="22"/>
    <s v="0.60"/>
    <n v="10"/>
  </r>
  <r>
    <x v="87"/>
    <x v="86"/>
    <s v="EACH"/>
    <s v="0.05"/>
    <s v="0.04"/>
    <s v="Y-DROP"/>
    <s v="935DET"/>
    <x v="1"/>
    <m/>
    <m/>
    <x v="0"/>
    <s v="0.00"/>
    <n v="0"/>
  </r>
  <r>
    <x v="88"/>
    <x v="87"/>
    <s v="EACH"/>
    <s v="0.03"/>
    <s v="0.03"/>
    <s v="Y-DROP"/>
    <s v="935DET"/>
    <x v="1"/>
    <m/>
    <m/>
    <x v="0"/>
    <s v="0.00"/>
    <n v="0"/>
  </r>
  <r>
    <x v="89"/>
    <x v="88"/>
    <s v="EACH"/>
    <s v="0.27"/>
    <s v="0.27"/>
    <s v="Y-DROP"/>
    <s v="935DET"/>
    <x v="1"/>
    <s v="Each"/>
    <s v="BASE2016"/>
    <x v="23"/>
    <s v="1.50"/>
    <n v="10"/>
  </r>
  <r>
    <x v="90"/>
    <x v="89"/>
    <s v="EACH"/>
    <s v="0.76"/>
    <s v="0.76"/>
    <s v="Y-DROP"/>
    <s v="935DET"/>
    <x v="1"/>
    <s v="Each"/>
    <s v="BASE2016"/>
    <x v="24"/>
    <s v="4.25"/>
    <n v="20"/>
  </r>
  <r>
    <x v="91"/>
    <x v="90"/>
    <s v="EACH"/>
    <s v="0.21"/>
    <s v="0.08"/>
    <s v="Y-DROP"/>
    <s v="935DET"/>
    <x v="1"/>
    <s v="Each"/>
    <s v="BASE2016"/>
    <x v="5"/>
    <s v="1.00"/>
    <n v="10"/>
  </r>
  <r>
    <x v="92"/>
    <x v="91"/>
    <s v="EACH"/>
    <s v="0.03"/>
    <s v="0.03"/>
    <s v="Y-DROP"/>
    <s v="935DET"/>
    <x v="1"/>
    <s v="Each"/>
    <s v="BASE2016"/>
    <x v="25"/>
    <s v="0.15"/>
    <n v="1"/>
  </r>
  <r>
    <x v="93"/>
    <x v="92"/>
    <s v="EACH"/>
    <s v="0.60"/>
    <s v="0.00"/>
    <s v="Y-DROP"/>
    <s v="935DET"/>
    <x v="2"/>
    <m/>
    <m/>
    <x v="0"/>
    <s v="0.00"/>
    <n v="1"/>
  </r>
  <r>
    <x v="94"/>
    <x v="93"/>
    <s v="EACH"/>
    <s v="0.02"/>
    <s v="0.02"/>
    <s v="Y-DROP"/>
    <s v="935DET"/>
    <x v="1"/>
    <s v="Each"/>
    <s v="BASE2016"/>
    <x v="26"/>
    <s v="0.20"/>
    <n v="1"/>
  </r>
  <r>
    <x v="95"/>
    <x v="94"/>
    <s v="EACH"/>
    <s v="0.05"/>
    <s v="0.05"/>
    <s v="Y-DROP"/>
    <s v="935DET"/>
    <x v="1"/>
    <s v="Each"/>
    <s v="BASE2016"/>
    <x v="10"/>
    <s v="0.25"/>
    <n v="1"/>
  </r>
  <r>
    <x v="96"/>
    <x v="95"/>
    <s v="EACH"/>
    <s v="0.80"/>
    <s v="0.80"/>
    <s v="Y-DROP"/>
    <s v="935DET"/>
    <x v="1"/>
    <s v="Each"/>
    <s v="BASE2016"/>
    <x v="27"/>
    <s v="4.50"/>
    <n v="10"/>
  </r>
  <r>
    <x v="97"/>
    <x v="96"/>
    <s v="PER FOOT"/>
    <s v="0.01"/>
    <s v="0.01"/>
    <s v="UNDERCOVER"/>
    <s v="935DET"/>
    <x v="0"/>
    <m/>
    <m/>
    <x v="0"/>
    <s v="0.00"/>
    <n v="1"/>
  </r>
  <r>
    <x v="98"/>
    <x v="97"/>
    <s v="EACH"/>
    <s v="1.25"/>
    <s v="0.00"/>
    <s v="Y-DROP"/>
    <s v="935DET"/>
    <x v="2"/>
    <m/>
    <m/>
    <x v="0"/>
    <s v="0.00"/>
    <n v="0"/>
  </r>
  <r>
    <x v="99"/>
    <x v="98"/>
    <s v="EACH"/>
    <s v="0.05"/>
    <s v="0.00"/>
    <s v="Y-DROP"/>
    <s v="935DET"/>
    <x v="2"/>
    <m/>
    <m/>
    <x v="0"/>
    <s v="0.00"/>
    <n v="0"/>
  </r>
  <r>
    <x v="100"/>
    <x v="99"/>
    <s v="EACH"/>
    <s v="0.40"/>
    <s v="0.00"/>
    <s v="Y-DROP"/>
    <s v="935DET"/>
    <x v="2"/>
    <m/>
    <m/>
    <x v="0"/>
    <s v="0.00"/>
    <n v="0"/>
  </r>
  <r>
    <x v="101"/>
    <x v="100"/>
    <s v="EACH"/>
    <s v="0.10"/>
    <s v="0.09"/>
    <s v="FASTENERS"/>
    <s v="935DET"/>
    <x v="0"/>
    <m/>
    <m/>
    <x v="0"/>
    <s v="0.00"/>
    <n v="5"/>
  </r>
  <r>
    <x v="102"/>
    <x v="101"/>
    <s v="EACH"/>
    <s v="0.17"/>
    <s v="0.17"/>
    <s v="UNDERCOVER"/>
    <s v="935DET"/>
    <x v="0"/>
    <m/>
    <m/>
    <x v="0"/>
    <s v="0.00"/>
    <n v="0"/>
  </r>
  <r>
    <x v="103"/>
    <x v="102"/>
    <s v="EACH"/>
    <s v="0.09"/>
    <s v="0.06"/>
    <s v="FASTENERS"/>
    <s v="935DET"/>
    <x v="0"/>
    <m/>
    <m/>
    <x v="0"/>
    <s v="0.00"/>
    <n v="0"/>
  </r>
  <r>
    <x v="104"/>
    <x v="103"/>
    <s v="EACH"/>
    <s v="1.05"/>
    <s v="1.05"/>
    <s v="Y-DROP"/>
    <s v=""/>
    <x v="2"/>
    <m/>
    <m/>
    <x v="0"/>
    <s v="0.00"/>
    <n v="0"/>
  </r>
  <r>
    <x v="105"/>
    <x v="104"/>
    <s v="EACH"/>
    <s v="0.38"/>
    <s v="0.38"/>
    <s v="FASTENERS"/>
    <s v=""/>
    <x v="0"/>
    <m/>
    <m/>
    <x v="0"/>
    <s v="0.00"/>
    <n v="1"/>
  </r>
  <r>
    <x v="106"/>
    <x v="105"/>
    <s v="EACH"/>
    <s v="0.00"/>
    <s v="0.00"/>
    <s v="Y-DROP"/>
    <s v="935DET"/>
    <x v="0"/>
    <m/>
    <m/>
    <x v="0"/>
    <s v="0.00"/>
    <n v="0"/>
  </r>
  <r>
    <x v="107"/>
    <x v="106"/>
    <s v="EACH"/>
    <s v="0.00"/>
    <s v="0.00"/>
    <s v="Y-DROP"/>
    <s v="935DET"/>
    <x v="0"/>
    <m/>
    <m/>
    <x v="0"/>
    <s v="0.00"/>
    <n v="0"/>
  </r>
  <r>
    <x v="108"/>
    <x v="107"/>
    <s v="EACH"/>
    <s v="0.06"/>
    <s v="0.06"/>
    <s v="FASTENERS"/>
    <s v=""/>
    <x v="1"/>
    <s v="Each"/>
    <s v="BASE2016"/>
    <x v="28"/>
    <s v="0.40"/>
    <n v="0"/>
  </r>
  <r>
    <x v="109"/>
    <x v="108"/>
    <s v="EACH"/>
    <s v="0.09"/>
    <s v="0.09"/>
    <s v="FASTENERS"/>
    <s v=""/>
    <x v="1"/>
    <s v="Each"/>
    <s v="BASE2016"/>
    <x v="22"/>
    <s v="0.60"/>
    <n v="0"/>
  </r>
  <r>
    <x v="110"/>
    <x v="109"/>
    <s v="EACH"/>
    <s v="1.03"/>
    <s v="2.32"/>
    <s v="Y-DROP"/>
    <s v=""/>
    <x v="1"/>
    <s v="Each"/>
    <s v="BASE2016"/>
    <x v="29"/>
    <s v="12.25"/>
    <n v="0"/>
  </r>
  <r>
    <x v="111"/>
    <x v="110"/>
    <s v="EACH"/>
    <s v="0.43"/>
    <s v="1.90"/>
    <s v="Y-DROP"/>
    <s v=""/>
    <x v="1"/>
    <s v="Each"/>
    <s v="BASE2016"/>
    <x v="30"/>
    <s v="9.75"/>
    <n v="0"/>
  </r>
  <r>
    <x v="112"/>
    <x v="111"/>
    <s v="EACH"/>
    <s v="4.05"/>
    <s v="4.05"/>
    <s v="Y-DROP"/>
    <s v=""/>
    <x v="1"/>
    <s v="Each"/>
    <s v="BASE2016"/>
    <x v="31"/>
    <s v="21.00"/>
    <n v="0"/>
  </r>
  <r>
    <x v="113"/>
    <x v="112"/>
    <s v="EACH"/>
    <s v="0.72"/>
    <s v="2.01"/>
    <s v="Y-DROP"/>
    <s v=""/>
    <x v="1"/>
    <s v="Each"/>
    <s v="BASE2016"/>
    <x v="20"/>
    <s v="10.25"/>
    <n v="0"/>
  </r>
  <r>
    <x v="114"/>
    <x v="113"/>
    <s v="EACH"/>
    <s v="2.42"/>
    <s v="2.42"/>
    <s v="Y-DROP"/>
    <s v=""/>
    <x v="1"/>
    <s v="Each"/>
    <s v="BASE2016"/>
    <x v="29"/>
    <s v="12.25"/>
    <n v="0"/>
  </r>
  <r>
    <x v="115"/>
    <x v="114"/>
    <s v="EACH"/>
    <s v="0.33"/>
    <s v="0.26"/>
    <s v="Y-DROP"/>
    <s v="935DET"/>
    <x v="1"/>
    <s v="Each"/>
    <s v="BASE2016"/>
    <x v="32"/>
    <s v="1.70"/>
    <n v="20"/>
  </r>
  <r>
    <x v="116"/>
    <x v="115"/>
    <s v="EACH"/>
    <s v="0.00"/>
    <s v="0.00"/>
    <s v="FASTENERS"/>
    <s v=""/>
    <x v="0"/>
    <m/>
    <m/>
    <x v="0"/>
    <s v="0.00"/>
    <n v="0"/>
  </r>
  <r>
    <x v="117"/>
    <x v="116"/>
    <s v="EACH"/>
    <s v="0.00"/>
    <s v="0.09"/>
    <s v="FASTENERS"/>
    <s v=""/>
    <x v="0"/>
    <m/>
    <m/>
    <x v="0"/>
    <s v="0.00"/>
    <n v="0"/>
  </r>
  <r>
    <x v="118"/>
    <x v="117"/>
    <s v="EACH"/>
    <s v="0.00"/>
    <s v="0.04"/>
    <s v="FASTENERS"/>
    <s v=""/>
    <x v="0"/>
    <m/>
    <m/>
    <x v="0"/>
    <s v="0.00"/>
    <n v="0"/>
  </r>
  <r>
    <x v="119"/>
    <x v="118"/>
    <s v="EACH"/>
    <s v="0.00"/>
    <s v="0.17"/>
    <s v="FASTENERS"/>
    <s v=""/>
    <x v="0"/>
    <m/>
    <m/>
    <x v="0"/>
    <s v="0.00"/>
    <n v="0"/>
  </r>
  <r>
    <x v="120"/>
    <x v="119"/>
    <s v="EACH"/>
    <s v="0.00"/>
    <s v="0.23"/>
    <s v="FASTENERS"/>
    <s v=""/>
    <x v="0"/>
    <m/>
    <m/>
    <x v="0"/>
    <s v="0.00"/>
    <n v="0"/>
  </r>
  <r>
    <x v="121"/>
    <x v="120"/>
    <s v="EACH"/>
    <s v="0.00"/>
    <s v="0.09"/>
    <s v="FASTENERS"/>
    <s v=""/>
    <x v="0"/>
    <m/>
    <m/>
    <x v="0"/>
    <s v="0.00"/>
    <n v="0"/>
  </r>
  <r>
    <x v="122"/>
    <x v="98"/>
    <s v="EACH"/>
    <s v="0.00"/>
    <s v="0.11"/>
    <s v="FASTENERS"/>
    <s v=""/>
    <x v="0"/>
    <m/>
    <m/>
    <x v="0"/>
    <s v="0.00"/>
    <n v="0"/>
  </r>
  <r>
    <x v="123"/>
    <x v="121"/>
    <s v="EACH"/>
    <s v="0.00"/>
    <s v="0.44"/>
    <s v="FASTENERS"/>
    <s v="935DET"/>
    <x v="0"/>
    <m/>
    <m/>
    <x v="0"/>
    <s v="0.00"/>
    <n v="0"/>
  </r>
  <r>
    <x v="124"/>
    <x v="122"/>
    <s v="EACH"/>
    <s v="0.00"/>
    <s v="0.10"/>
    <s v="FASTENERS"/>
    <s v=""/>
    <x v="0"/>
    <m/>
    <m/>
    <x v="0"/>
    <s v="0.00"/>
    <n v="0"/>
  </r>
  <r>
    <x v="125"/>
    <x v="123"/>
    <s v="EACH"/>
    <s v="0.00"/>
    <s v="0.23"/>
    <s v="FASTENERS"/>
    <s v=""/>
    <x v="0"/>
    <m/>
    <m/>
    <x v="0"/>
    <s v="0.00"/>
    <n v="0"/>
  </r>
  <r>
    <x v="126"/>
    <x v="124"/>
    <s v="EACH"/>
    <s v="0.00"/>
    <s v="0.00"/>
    <s v="FASTENERS"/>
    <s v=""/>
    <x v="0"/>
    <m/>
    <m/>
    <x v="0"/>
    <s v="0.00"/>
    <n v="0"/>
  </r>
  <r>
    <x v="127"/>
    <x v="125"/>
    <s v="EACH"/>
    <s v="6.78"/>
    <s v="0.00"/>
    <s v="FASTENERS"/>
    <s v=""/>
    <x v="1"/>
    <s v="Each"/>
    <s v="BASE2016"/>
    <x v="17"/>
    <s v="0.00"/>
    <n v="0"/>
  </r>
  <r>
    <x v="128"/>
    <x v="126"/>
    <s v="EACH"/>
    <s v="6.78"/>
    <s v="0.00"/>
    <s v="FASTENERS"/>
    <s v=""/>
    <x v="1"/>
    <s v="Each"/>
    <s v="BASE2016"/>
    <x v="17"/>
    <s v="0.00"/>
    <n v="0"/>
  </r>
  <r>
    <x v="129"/>
    <x v="127"/>
    <s v="EACH"/>
    <s v="0.08"/>
    <s v="0.08"/>
    <s v="FASTENERS"/>
    <s v="935DET"/>
    <x v="1"/>
    <m/>
    <m/>
    <x v="0"/>
    <s v="0.00"/>
    <n v="0"/>
  </r>
  <r>
    <x v="130"/>
    <x v="128"/>
    <s v="EACH"/>
    <s v="0.27"/>
    <s v="0.27"/>
    <s v="FASTENERS"/>
    <s v="935DET"/>
    <x v="1"/>
    <s v="Each"/>
    <s v="BASE2016"/>
    <x v="23"/>
    <s v="0.00"/>
    <n v="10"/>
  </r>
  <r>
    <x v="131"/>
    <x v="129"/>
    <s v="EACH"/>
    <s v="0.00"/>
    <s v="0.00"/>
    <s v="FASTENERS"/>
    <s v=""/>
    <x v="0"/>
    <m/>
    <m/>
    <x v="0"/>
    <s v="0.00"/>
    <n v="0"/>
  </r>
  <r>
    <x v="132"/>
    <x v="130"/>
    <s v="EACH"/>
    <s v="3.49"/>
    <s v="3.49"/>
    <s v="Y-DROP"/>
    <s v="935DET"/>
    <x v="0"/>
    <m/>
    <m/>
    <x v="0"/>
    <s v="0.00"/>
    <n v="0"/>
  </r>
  <r>
    <x v="133"/>
    <x v="131"/>
    <s v="EACH"/>
    <s v="0.02"/>
    <s v="0.02"/>
    <s v="Y-DROP"/>
    <s v="935DET"/>
    <x v="1"/>
    <m/>
    <m/>
    <x v="0"/>
    <s v="0.00"/>
    <n v="0"/>
  </r>
  <r>
    <x v="134"/>
    <x v="132"/>
    <s v="ACRES"/>
    <s v="0.00"/>
    <s v="0.00"/>
    <s v="SDI"/>
    <s v=""/>
    <x v="0"/>
    <m/>
    <m/>
    <x v="0"/>
    <s v="1,487.06"/>
    <n v="0"/>
  </r>
  <r>
    <x v="135"/>
    <x v="133"/>
    <s v="EACH"/>
    <s v="0.00"/>
    <s v="0.00"/>
    <s v="SDI"/>
    <s v=""/>
    <x v="0"/>
    <m/>
    <m/>
    <x v="0"/>
    <s v="0.00"/>
    <n v="0"/>
  </r>
  <r>
    <x v="136"/>
    <x v="134"/>
    <s v="EACH"/>
    <s v="0.00"/>
    <s v="0.00"/>
    <s v="COMMHARDWA"/>
    <s v=""/>
    <x v="3"/>
    <m/>
    <m/>
    <x v="0"/>
    <s v="0.00"/>
    <n v="0"/>
  </r>
  <r>
    <x v="137"/>
    <x v="135"/>
    <s v="EACH"/>
    <s v="523.78"/>
    <s v="0.00"/>
    <s v="Y-DROP"/>
    <s v="935DET"/>
    <x v="4"/>
    <m/>
    <m/>
    <x v="0"/>
    <s v="2,299.00"/>
    <n v="14600"/>
  </r>
  <r>
    <x v="138"/>
    <x v="136"/>
    <s v="EACH"/>
    <s v="713.78"/>
    <s v="0.00"/>
    <s v="Y-DROP"/>
    <s v="935DET"/>
    <x v="5"/>
    <m/>
    <m/>
    <x v="0"/>
    <s v="2,905.00"/>
    <n v="19800"/>
  </r>
  <r>
    <x v="139"/>
    <x v="137"/>
    <s v="EACH"/>
    <s v="683.07"/>
    <s v="721.67"/>
    <s v="Y-DROP"/>
    <s v="935DET"/>
    <x v="6"/>
    <m/>
    <m/>
    <x v="0"/>
    <s v="3,033.00"/>
    <n v="19800"/>
  </r>
  <r>
    <x v="140"/>
    <x v="138"/>
    <s v="EACH"/>
    <s v="903.77"/>
    <s v="0.00"/>
    <s v="Y-DROP"/>
    <s v="935DET"/>
    <x v="7"/>
    <m/>
    <m/>
    <x v="0"/>
    <s v="3,883.00"/>
    <n v="25000"/>
  </r>
  <r>
    <x v="141"/>
    <x v="139"/>
    <s v="EACH"/>
    <s v="903.77"/>
    <s v="0.00"/>
    <s v="Y-DROP"/>
    <s v="935DET"/>
    <x v="8"/>
    <m/>
    <m/>
    <x v="0"/>
    <s v="3,350.00"/>
    <n v="25000"/>
  </r>
  <r>
    <x v="142"/>
    <x v="140"/>
    <s v="EACH"/>
    <s v="944.56"/>
    <s v="983.16"/>
    <s v="Y-DROP"/>
    <s v="935DET"/>
    <x v="9"/>
    <m/>
    <m/>
    <x v="0"/>
    <s v="4,573.00"/>
    <n v="30200"/>
  </r>
  <r>
    <x v="143"/>
    <x v="141"/>
    <s v="EACH"/>
    <s v="2,260.09"/>
    <s v="0.00"/>
    <s v="Y-DROP"/>
    <s v="935DET"/>
    <x v="0"/>
    <m/>
    <m/>
    <x v="0"/>
    <s v="0.00"/>
    <n v="56400"/>
  </r>
  <r>
    <x v="144"/>
    <x v="142"/>
    <s v="EACH"/>
    <s v="2,052.73"/>
    <s v="0.00"/>
    <s v="Y-DROP"/>
    <s v="935DET"/>
    <x v="0"/>
    <m/>
    <m/>
    <x v="0"/>
    <s v="0.00"/>
    <n v="47800"/>
  </r>
  <r>
    <x v="145"/>
    <x v="143"/>
    <s v="EACH"/>
    <s v="1,386.01"/>
    <s v="0.00"/>
    <s v="Y-DROP"/>
    <s v="935DET"/>
    <x v="9"/>
    <m/>
    <m/>
    <x v="0"/>
    <s v="4,573.00"/>
    <n v="38200"/>
  </r>
  <r>
    <x v="146"/>
    <x v="144"/>
    <s v="EACH"/>
    <s v="2,099.53"/>
    <s v="0.00"/>
    <s v="Y-DROP"/>
    <s v="935DET"/>
    <x v="0"/>
    <m/>
    <m/>
    <x v="0"/>
    <s v="0.00"/>
    <n v="49200"/>
  </r>
  <r>
    <x v="147"/>
    <x v="145"/>
    <s v="EACH"/>
    <s v="944.39"/>
    <s v="957.53"/>
    <s v="Y-DROP"/>
    <s v="935DET"/>
    <x v="9"/>
    <m/>
    <m/>
    <x v="0"/>
    <s v="4,573.00"/>
    <n v="31600"/>
  </r>
  <r>
    <x v="148"/>
    <x v="146"/>
    <s v="EACH"/>
    <s v="1,822.02"/>
    <s v="0.00"/>
    <s v="Y-DROP"/>
    <s v="935DET"/>
    <x v="0"/>
    <m/>
    <m/>
    <x v="0"/>
    <s v="0.00"/>
    <n v="43000"/>
  </r>
  <r>
    <x v="149"/>
    <x v="147"/>
    <s v="EACH"/>
    <s v="623.98"/>
    <s v="0.00"/>
    <s v="Y-DROP"/>
    <s v="935DET"/>
    <x v="6"/>
    <m/>
    <m/>
    <x v="0"/>
    <s v="3,033.00"/>
    <n v="18800"/>
  </r>
  <r>
    <x v="150"/>
    <x v="148"/>
    <s v="EACH"/>
    <s v="791.70"/>
    <s v="0.00"/>
    <s v="Y-DROP"/>
    <s v="935DET"/>
    <x v="7"/>
    <m/>
    <m/>
    <x v="0"/>
    <s v="3,883.00"/>
    <n v="23800"/>
  </r>
  <r>
    <x v="151"/>
    <x v="149"/>
    <s v="EACH"/>
    <s v="791.70"/>
    <s v="0.00"/>
    <s v="Y-DROP"/>
    <s v="935DET"/>
    <x v="8"/>
    <m/>
    <m/>
    <x v="0"/>
    <s v="3,350.00"/>
    <n v="23800"/>
  </r>
  <r>
    <x v="152"/>
    <x v="150"/>
    <s v="EACH"/>
    <s v="878.86"/>
    <s v="857.70"/>
    <s v="Y-DROP"/>
    <s v="935DET"/>
    <x v="9"/>
    <m/>
    <m/>
    <x v="0"/>
    <s v="4,573.00"/>
    <n v="28800"/>
  </r>
  <r>
    <x v="153"/>
    <x v="151"/>
    <s v="EACH"/>
    <s v="1,841.09"/>
    <s v="0.00"/>
    <s v="Y-DROP"/>
    <s v="935DET"/>
    <x v="0"/>
    <m/>
    <m/>
    <x v="0"/>
    <s v="0.00"/>
    <n v="46800"/>
  </r>
  <r>
    <x v="154"/>
    <x v="152"/>
    <s v="EACH"/>
    <s v="948.69"/>
    <s v="0.00"/>
    <s v="Y-DROP"/>
    <s v="935DET"/>
    <x v="9"/>
    <m/>
    <m/>
    <x v="0"/>
    <s v="4,573.00"/>
    <n v="28800"/>
  </r>
  <r>
    <x v="155"/>
    <x v="153"/>
    <s v="EACH"/>
    <s v="1,940.55"/>
    <s v="0.00"/>
    <s v="Y-DROP"/>
    <s v="935DET"/>
    <x v="0"/>
    <m/>
    <m/>
    <x v="0"/>
    <s v="0.00"/>
    <n v="50400"/>
  </r>
  <r>
    <x v="156"/>
    <x v="154"/>
    <s v="EACH"/>
    <s v="1,841.09"/>
    <s v="0.00"/>
    <s v="Y-DROP"/>
    <s v="935DET"/>
    <x v="0"/>
    <m/>
    <m/>
    <x v="0"/>
    <s v="0.00"/>
    <n v="46800"/>
  </r>
  <r>
    <x v="157"/>
    <x v="155"/>
    <s v="EACH"/>
    <s v="878.86"/>
    <s v="832.23"/>
    <s v="Y-DROP"/>
    <s v="935DET"/>
    <x v="9"/>
    <m/>
    <m/>
    <x v="0"/>
    <s v="4,573.00"/>
    <n v="28800"/>
  </r>
  <r>
    <x v="158"/>
    <x v="156"/>
    <s v="EACH"/>
    <s v="3,878.26"/>
    <s v="0.00"/>
    <s v="Y-DROP"/>
    <s v="935DET"/>
    <x v="0"/>
    <m/>
    <m/>
    <x v="0"/>
    <s v="0.00"/>
    <n v="440600"/>
  </r>
  <r>
    <x v="159"/>
    <x v="157"/>
    <s v="EACH"/>
    <s v="709.45"/>
    <s v="0.00"/>
    <s v="Y-DROP"/>
    <s v="935DET"/>
    <x v="6"/>
    <m/>
    <m/>
    <x v="0"/>
    <s v="3,033.00"/>
    <n v="17200"/>
  </r>
  <r>
    <x v="160"/>
    <x v="158"/>
    <s v="EACH"/>
    <s v="910.04"/>
    <s v="0.00"/>
    <s v="Y-DROP"/>
    <s v="935DET"/>
    <x v="7"/>
    <m/>
    <m/>
    <x v="0"/>
    <s v="3,883.00"/>
    <n v="23800"/>
  </r>
  <r>
    <x v="161"/>
    <x v="159"/>
    <s v="EACH"/>
    <s v="898.45"/>
    <s v="904.52"/>
    <s v="Y-DROP"/>
    <s v="935DET"/>
    <x v="8"/>
    <m/>
    <m/>
    <x v="0"/>
    <s v="3,350.00"/>
    <n v="23800"/>
  </r>
  <r>
    <x v="162"/>
    <x v="160"/>
    <s v="EACH"/>
    <s v="1,047.78"/>
    <s v="1,033.33"/>
    <s v="Y-DROP"/>
    <s v="935DET"/>
    <x v="9"/>
    <m/>
    <m/>
    <x v="0"/>
    <s v="4,573.00"/>
    <n v="28600"/>
  </r>
  <r>
    <x v="163"/>
    <x v="161"/>
    <s v="EACH"/>
    <s v="2,098.10"/>
    <s v="0.00"/>
    <s v="Y-DROP"/>
    <s v="935DET"/>
    <x v="0"/>
    <m/>
    <m/>
    <x v="0"/>
    <s v="0.00"/>
    <n v="47200"/>
  </r>
  <r>
    <x v="164"/>
    <x v="162"/>
    <s v="EACH"/>
    <s v="1,090.82"/>
    <s v="0.00"/>
    <s v="Y-DROP"/>
    <s v="935DET"/>
    <x v="9"/>
    <m/>
    <m/>
    <x v="0"/>
    <s v="4,573.00"/>
    <n v="28600"/>
  </r>
  <r>
    <x v="165"/>
    <x v="163"/>
    <s v="EACH"/>
    <s v="2,197.55"/>
    <s v="0.00"/>
    <s v="Y-DROP"/>
    <s v="935DET"/>
    <x v="0"/>
    <m/>
    <m/>
    <x v="0"/>
    <s v="0.00"/>
    <n v="50800"/>
  </r>
  <r>
    <x v="166"/>
    <x v="164"/>
    <s v="EACH"/>
    <s v="1,796.80"/>
    <s v="0.00"/>
    <s v="Y-DROP"/>
    <s v="935DET"/>
    <x v="0"/>
    <m/>
    <m/>
    <x v="0"/>
    <s v="0.00"/>
    <n v="44200"/>
  </r>
  <r>
    <x v="167"/>
    <x v="165"/>
    <s v="EACH"/>
    <s v="1,168.92"/>
    <s v="1,114.36"/>
    <s v="Y-DROP"/>
    <s v="935DET"/>
    <x v="9"/>
    <m/>
    <m/>
    <x v="0"/>
    <s v="4,573.00"/>
    <n v="28600"/>
  </r>
  <r>
    <x v="168"/>
    <x v="166"/>
    <s v="EACH"/>
    <s v="1,825.59"/>
    <s v="0.00"/>
    <s v="Y-DROP"/>
    <s v="935DET"/>
    <x v="0"/>
    <m/>
    <m/>
    <x v="0"/>
    <s v="0.00"/>
    <n v="41200"/>
  </r>
  <r>
    <x v="169"/>
    <x v="167"/>
    <s v="EACH"/>
    <s v="709.45"/>
    <s v="0.00"/>
    <s v="Y-DROP"/>
    <s v="935DET"/>
    <x v="6"/>
    <m/>
    <m/>
    <x v="0"/>
    <s v="3,033.00"/>
    <n v="17200"/>
  </r>
  <r>
    <x v="170"/>
    <x v="168"/>
    <s v="EACH"/>
    <s v="879.49"/>
    <s v="0.00"/>
    <s v="Y-DROP"/>
    <s v="935DET"/>
    <x v="7"/>
    <m/>
    <m/>
    <x v="0"/>
    <s v="3,883.00"/>
    <n v="22000"/>
  </r>
  <r>
    <x v="171"/>
    <x v="169"/>
    <s v="EACH"/>
    <s v="879.49"/>
    <s v="0.00"/>
    <s v="Y-DROP"/>
    <s v="935DET"/>
    <x v="8"/>
    <m/>
    <m/>
    <x v="0"/>
    <s v="3,350.00"/>
    <n v="22000"/>
  </r>
  <r>
    <x v="172"/>
    <x v="170"/>
    <s v="EACH"/>
    <s v="1,058.44"/>
    <s v="1,019.29"/>
    <s v="Y-DROP"/>
    <s v="935DET"/>
    <x v="9"/>
    <m/>
    <m/>
    <x v="0"/>
    <s v="4,573.00"/>
    <n v="28600"/>
  </r>
  <r>
    <x v="173"/>
    <x v="171"/>
    <s v="EACH"/>
    <s v="2,098.10"/>
    <s v="0.00"/>
    <s v="Y-DROP"/>
    <s v="935DET"/>
    <x v="0"/>
    <m/>
    <m/>
    <x v="0"/>
    <s v="0.00"/>
    <n v="47200"/>
  </r>
  <r>
    <x v="174"/>
    <x v="172"/>
    <s v="EACH"/>
    <s v="1,090.82"/>
    <s v="0.00"/>
    <s v="Y-DROP"/>
    <s v="935DET"/>
    <x v="9"/>
    <m/>
    <m/>
    <x v="0"/>
    <s v="4,573.00"/>
    <n v="28600"/>
  </r>
  <r>
    <x v="175"/>
    <x v="173"/>
    <s v="EACH"/>
    <s v="2,197.55"/>
    <s v="0.00"/>
    <s v="Y-DROP"/>
    <s v="935DET"/>
    <x v="0"/>
    <m/>
    <m/>
    <x v="0"/>
    <s v="0.00"/>
    <n v="50800"/>
  </r>
  <r>
    <x v="176"/>
    <x v="174"/>
    <s v="EACH"/>
    <s v="2,098.10"/>
    <s v="0.00"/>
    <s v="Y-DROP"/>
    <s v="935DET"/>
    <x v="0"/>
    <m/>
    <m/>
    <x v="0"/>
    <s v="0.00"/>
    <n v="47200"/>
  </r>
  <r>
    <x v="177"/>
    <x v="175"/>
    <s v="EACH"/>
    <s v="1,058.44"/>
    <s v="1,019.29"/>
    <s v="Y-DROP"/>
    <s v="935DET"/>
    <x v="9"/>
    <m/>
    <m/>
    <x v="0"/>
    <s v="4,573.00"/>
    <n v="28600"/>
  </r>
  <r>
    <x v="178"/>
    <x v="176"/>
    <s v="EACH"/>
    <s v="1,820.59"/>
    <s v="0.00"/>
    <s v="Y-DROP"/>
    <s v="935DET"/>
    <x v="0"/>
    <m/>
    <m/>
    <x v="0"/>
    <s v="0.00"/>
    <n v="41000"/>
  </r>
  <r>
    <x v="179"/>
    <x v="177"/>
    <s v="EACH"/>
    <s v="490.42"/>
    <s v="0.00"/>
    <s v="Y-DROP"/>
    <s v="935DET"/>
    <x v="4"/>
    <m/>
    <m/>
    <x v="0"/>
    <s v="2,299.00"/>
    <n v="14800"/>
  </r>
  <r>
    <x v="180"/>
    <x v="178"/>
    <s v="EACH"/>
    <s v="490.42"/>
    <s v="0.00"/>
    <s v="Y-DROP"/>
    <s v="935DET"/>
    <x v="5"/>
    <m/>
    <m/>
    <x v="0"/>
    <s v="2,905.00"/>
    <n v="14800"/>
  </r>
  <r>
    <x v="181"/>
    <x v="179"/>
    <s v="EACH"/>
    <s v="674.82"/>
    <s v="0.00"/>
    <s v="Y-DROP"/>
    <s v="935DET"/>
    <x v="6"/>
    <m/>
    <m/>
    <x v="0"/>
    <s v="3,033.00"/>
    <n v="20400"/>
  </r>
  <r>
    <x v="182"/>
    <x v="180"/>
    <s v="EACH"/>
    <s v="798.69"/>
    <s v="854.99"/>
    <s v="Y-DROP"/>
    <s v="935DET"/>
    <x v="7"/>
    <m/>
    <m/>
    <x v="0"/>
    <s v="3,883.00"/>
    <n v="26000"/>
  </r>
  <r>
    <x v="183"/>
    <x v="181"/>
    <s v="EACH"/>
    <s v="859.23"/>
    <s v="0.00"/>
    <s v="Y-DROP"/>
    <s v="935DET"/>
    <x v="8"/>
    <m/>
    <m/>
    <x v="0"/>
    <s v="3,350.00"/>
    <n v="26000"/>
  </r>
  <r>
    <x v="184"/>
    <x v="182"/>
    <s v="EACH"/>
    <s v="946.00"/>
    <s v="905.27"/>
    <s v="Y-DROP"/>
    <s v="935DET"/>
    <x v="9"/>
    <m/>
    <m/>
    <x v="0"/>
    <s v="4,573.00"/>
    <n v="31600"/>
  </r>
  <r>
    <x v="185"/>
    <x v="183"/>
    <s v="EACH"/>
    <s v="2,043.81"/>
    <s v="0.00"/>
    <s v="Y-DROP"/>
    <s v="935DET"/>
    <x v="0"/>
    <m/>
    <m/>
    <x v="0"/>
    <s v="0.00"/>
    <n v="51000"/>
  </r>
  <r>
    <x v="186"/>
    <x v="184"/>
    <s v="EACH"/>
    <s v="1,043.64"/>
    <s v="0.00"/>
    <s v="Y-DROP"/>
    <s v="935DET"/>
    <x v="9"/>
    <m/>
    <m/>
    <x v="0"/>
    <s v="4,573.00"/>
    <n v="31600"/>
  </r>
  <r>
    <x v="187"/>
    <x v="185"/>
    <s v="EACH"/>
    <s v="1,043.64"/>
    <s v="0.00"/>
    <s v="Y-DROP"/>
    <s v="935DET"/>
    <x v="9"/>
    <m/>
    <m/>
    <x v="0"/>
    <s v="4,573.00"/>
    <n v="31600"/>
  </r>
  <r>
    <x v="188"/>
    <x v="186"/>
    <s v="EACH"/>
    <s v="1,766.30"/>
    <s v="0.00"/>
    <s v="Y-DROP"/>
    <s v="935DET"/>
    <x v="0"/>
    <m/>
    <m/>
    <x v="0"/>
    <s v="0.00"/>
    <n v="44800"/>
  </r>
  <r>
    <x v="189"/>
    <x v="187"/>
    <s v="EACH"/>
    <s v="562.25"/>
    <s v="534.00"/>
    <s v="Y-DROP"/>
    <s v="935DET"/>
    <x v="6"/>
    <m/>
    <m/>
    <x v="0"/>
    <s v="3,033.00"/>
    <n v="18000"/>
  </r>
  <r>
    <x v="190"/>
    <x v="188"/>
    <s v="EACH"/>
    <s v="579.96"/>
    <s v="0.00"/>
    <s v="Y-DROP"/>
    <s v="935DET"/>
    <x v="4"/>
    <m/>
    <m/>
    <x v="0"/>
    <s v="2,299.00"/>
    <n v="18000"/>
  </r>
  <r>
    <x v="191"/>
    <x v="189"/>
    <s v="EACH"/>
    <s v="654.63"/>
    <s v="0.00"/>
    <s v="Y-DROP"/>
    <s v="935DET"/>
    <x v="5"/>
    <m/>
    <m/>
    <x v="0"/>
    <s v="2,905.00"/>
    <n v="20400"/>
  </r>
  <r>
    <x v="192"/>
    <x v="190"/>
    <s v="EACH"/>
    <s v="725.35"/>
    <s v="0.00"/>
    <s v="Y-DROP"/>
    <s v="935DET"/>
    <x v="7"/>
    <m/>
    <m/>
    <x v="0"/>
    <s v="3,883.00"/>
    <n v="22600"/>
  </r>
  <r>
    <x v="193"/>
    <x v="191"/>
    <s v="EACH"/>
    <s v="725.35"/>
    <s v="0.00"/>
    <s v="Y-DROP"/>
    <s v="935DET"/>
    <x v="8"/>
    <m/>
    <m/>
    <x v="0"/>
    <s v="3,350.00"/>
    <n v="22600"/>
  </r>
  <r>
    <x v="194"/>
    <x v="192"/>
    <s v="EACH"/>
    <s v="974.74"/>
    <s v="773.35"/>
    <s v="Y-DROP"/>
    <s v="935DET"/>
    <x v="9"/>
    <m/>
    <m/>
    <x v="0"/>
    <s v="4,573.00"/>
    <n v="27200"/>
  </r>
  <r>
    <x v="195"/>
    <x v="193"/>
    <s v="EACH"/>
    <s v="870.74"/>
    <s v="0.00"/>
    <s v="Y-DROP"/>
    <s v="935DET"/>
    <x v="0"/>
    <m/>
    <m/>
    <x v="0"/>
    <s v="0.00"/>
    <n v="27200"/>
  </r>
  <r>
    <x v="196"/>
    <x v="194"/>
    <s v="EACH"/>
    <s v="870.74"/>
    <s v="0.00"/>
    <s v="Y-DROP"/>
    <s v="935DET"/>
    <x v="9"/>
    <m/>
    <m/>
    <x v="0"/>
    <s v="4,573.00"/>
    <n v="27200"/>
  </r>
  <r>
    <x v="197"/>
    <x v="195"/>
    <s v="EACH"/>
    <s v="1,851.00"/>
    <s v="0.00"/>
    <s v="Y-DROP"/>
    <s v="935DET"/>
    <x v="0"/>
    <m/>
    <m/>
    <x v="0"/>
    <s v="0.00"/>
    <n v="48400"/>
  </r>
  <r>
    <x v="198"/>
    <x v="196"/>
    <s v="EACH"/>
    <s v="1,751.55"/>
    <s v="0.00"/>
    <s v="Y-DROP"/>
    <s v="935DET"/>
    <x v="0"/>
    <m/>
    <m/>
    <x v="0"/>
    <s v="0.00"/>
    <n v="44800"/>
  </r>
  <r>
    <x v="199"/>
    <x v="197"/>
    <s v="EACH"/>
    <s v="687.44"/>
    <s v="0.00"/>
    <s v="Y-DROP"/>
    <s v="935DET"/>
    <x v="9"/>
    <m/>
    <m/>
    <x v="0"/>
    <s v="4,573.00"/>
    <n v="27200"/>
  </r>
  <r>
    <x v="200"/>
    <x v="198"/>
    <s v="EACH"/>
    <s v="870.74"/>
    <s v="0.00"/>
    <s v="Y-DROP"/>
    <s v="935DET"/>
    <x v="0"/>
    <m/>
    <m/>
    <x v="0"/>
    <s v="0.00"/>
    <n v="27200"/>
  </r>
  <r>
    <x v="201"/>
    <x v="199"/>
    <s v="EACH"/>
    <s v="626.21"/>
    <s v="600.62"/>
    <s v="Y-DROP"/>
    <s v="935DET"/>
    <x v="4"/>
    <m/>
    <m/>
    <x v="0"/>
    <s v="2,299.00"/>
    <n v="17800"/>
  </r>
  <r>
    <x v="202"/>
    <x v="200"/>
    <s v="EACH"/>
    <s v="581.55"/>
    <s v="0.00"/>
    <s v="Y-DROP"/>
    <s v="935DET"/>
    <x v="5"/>
    <m/>
    <m/>
    <x v="0"/>
    <s v="2,905.00"/>
    <n v="17800"/>
  </r>
  <r>
    <x v="203"/>
    <x v="201"/>
    <s v="EACH"/>
    <s v="719.35"/>
    <s v="688.84"/>
    <s v="Y-DROP"/>
    <s v="935DET"/>
    <x v="6"/>
    <m/>
    <m/>
    <x v="0"/>
    <s v="3,033.00"/>
    <n v="17800"/>
  </r>
  <r>
    <x v="204"/>
    <x v="202"/>
    <s v="EACH"/>
    <s v="770.09"/>
    <s v="725.19"/>
    <s v="Y-DROP"/>
    <s v="935DET"/>
    <x v="7"/>
    <m/>
    <m/>
    <x v="0"/>
    <s v="3,883.00"/>
    <n v="22400"/>
  </r>
  <r>
    <x v="205"/>
    <x v="203"/>
    <s v="EACH"/>
    <s v="719.35"/>
    <s v="725.19"/>
    <s v="Y-DROP"/>
    <s v="935DET"/>
    <x v="8"/>
    <m/>
    <m/>
    <x v="0"/>
    <s v="3,350.00"/>
    <n v="22400"/>
  </r>
  <r>
    <x v="206"/>
    <x v="204"/>
    <s v="EACH"/>
    <s v="885.01"/>
    <s v="875.25"/>
    <s v="Y-DROP"/>
    <s v="935DET"/>
    <x v="9"/>
    <m/>
    <m/>
    <x v="0"/>
    <s v="4,573.00"/>
    <n v="27000"/>
  </r>
  <r>
    <x v="207"/>
    <x v="205"/>
    <s v="EACH"/>
    <s v="964.15"/>
    <s v="0.00"/>
    <s v="Y-DROP"/>
    <s v="935DET"/>
    <x v="0"/>
    <m/>
    <m/>
    <x v="0"/>
    <s v="0.00"/>
    <n v="44600"/>
  </r>
  <r>
    <x v="208"/>
    <x v="206"/>
    <s v="EACH"/>
    <s v="872.33"/>
    <s v="0.00"/>
    <s v="Y-DROP"/>
    <s v="935DET"/>
    <x v="9"/>
    <m/>
    <m/>
    <x v="0"/>
    <s v="4,573.00"/>
    <n v="27000"/>
  </r>
  <r>
    <x v="209"/>
    <x v="207"/>
    <s v="EACH"/>
    <s v="1,753.14"/>
    <s v="0.00"/>
    <s v="Y-DROP"/>
    <s v="935DET"/>
    <x v="0"/>
    <m/>
    <m/>
    <x v="0"/>
    <s v="0.00"/>
    <n v="44600"/>
  </r>
  <r>
    <x v="210"/>
    <x v="208"/>
    <s v="EACH"/>
    <s v="1,852.59"/>
    <s v="0.00"/>
    <s v="Y-DROP"/>
    <s v="935DET"/>
    <x v="0"/>
    <m/>
    <m/>
    <x v="0"/>
    <s v="0.00"/>
    <n v="48200"/>
  </r>
  <r>
    <x v="211"/>
    <x v="209"/>
    <s v="EACH"/>
    <s v="2,043.77"/>
    <s v="1,147.52"/>
    <s v="Y-DROP"/>
    <s v="935DET"/>
    <x v="9"/>
    <m/>
    <m/>
    <x v="0"/>
    <s v="4,573.00"/>
    <n v="27000"/>
  </r>
  <r>
    <x v="212"/>
    <x v="210"/>
    <s v="EACH"/>
    <s v="1,475.63"/>
    <s v="0.00"/>
    <s v="Y-DROP"/>
    <s v="935DET"/>
    <x v="0"/>
    <m/>
    <m/>
    <x v="0"/>
    <s v="0.00"/>
    <n v="38400"/>
  </r>
  <r>
    <x v="213"/>
    <x v="211"/>
    <s v="EACH"/>
    <s v="1,129.03"/>
    <s v="0.00"/>
    <s v="Y-DROP"/>
    <s v="935DET"/>
    <x v="9"/>
    <m/>
    <m/>
    <x v="0"/>
    <s v="4,573.00"/>
    <n v="31600"/>
  </r>
  <r>
    <x v="214"/>
    <x v="212"/>
    <s v="EACH"/>
    <s v="772.86"/>
    <s v="0.00"/>
    <s v="Y-DROP"/>
    <s v="935DET"/>
    <x v="6"/>
    <m/>
    <m/>
    <x v="0"/>
    <s v="3,033.00"/>
    <n v="21800"/>
  </r>
  <r>
    <x v="215"/>
    <x v="213"/>
    <s v="EACH"/>
    <s v="1,944.79"/>
    <s v="0.00"/>
    <s v="Y-DROP"/>
    <s v="935DET"/>
    <x v="0"/>
    <m/>
    <m/>
    <x v="0"/>
    <s v="0.00"/>
    <n v="45400"/>
  </r>
  <r>
    <x v="216"/>
    <x v="214"/>
    <s v="EACH"/>
    <s v="1,129.03"/>
    <s v="0.00"/>
    <s v="Y-DROP"/>
    <s v="935DET"/>
    <x v="9"/>
    <m/>
    <m/>
    <x v="0"/>
    <s v="4,573.00"/>
    <n v="31600"/>
  </r>
  <r>
    <x v="217"/>
    <x v="215"/>
    <s v="EACH"/>
    <s v="2,124.80"/>
    <s v="0.00"/>
    <s v="Y-DROP"/>
    <s v="935DET"/>
    <x v="0"/>
    <m/>
    <m/>
    <x v="0"/>
    <s v="0.00"/>
    <n v="51000"/>
  </r>
  <r>
    <x v="218"/>
    <x v="216"/>
    <s v="EACH"/>
    <s v="2,224.26"/>
    <s v="0.00"/>
    <s v="Y-DROP"/>
    <s v="935DET"/>
    <x v="0"/>
    <m/>
    <m/>
    <x v="0"/>
    <s v="0.00"/>
    <n v="54600"/>
  </r>
  <r>
    <x v="219"/>
    <x v="217"/>
    <s v="EACH"/>
    <s v="1,107.55"/>
    <s v="0.00"/>
    <s v="Y-DROP"/>
    <s v="935DET"/>
    <x v="9"/>
    <m/>
    <m/>
    <x v="0"/>
    <s v="4,573.00"/>
    <n v="31600"/>
  </r>
  <r>
    <x v="220"/>
    <x v="218"/>
    <s v="EACH"/>
    <s v="1,847.29"/>
    <s v="0.00"/>
    <s v="Y-DROP"/>
    <s v="935DET"/>
    <x v="0"/>
    <m/>
    <m/>
    <x v="0"/>
    <s v="0.00"/>
    <n v="44800"/>
  </r>
  <r>
    <x v="221"/>
    <x v="219"/>
    <s v="EACH"/>
    <s v="436.15"/>
    <s v="0.00"/>
    <s v="Y-DROP"/>
    <s v="935DET"/>
    <x v="4"/>
    <m/>
    <m/>
    <x v="0"/>
    <s v="2,299.00"/>
    <n v="13200"/>
  </r>
  <r>
    <x v="222"/>
    <x v="220"/>
    <s v="EACH"/>
    <s v="581.55"/>
    <s v="0.00"/>
    <s v="Y-DROP"/>
    <s v="935DET"/>
    <x v="5"/>
    <m/>
    <m/>
    <x v="0"/>
    <s v="2,905.00"/>
    <n v="17800"/>
  </r>
  <r>
    <x v="223"/>
    <x v="221"/>
    <s v="EACH"/>
    <s v="581.55"/>
    <s v="0.00"/>
    <s v="Y-DROP"/>
    <s v="935DET"/>
    <x v="6"/>
    <m/>
    <m/>
    <x v="0"/>
    <s v="3,033.00"/>
    <n v="17800"/>
  </r>
  <r>
    <x v="224"/>
    <x v="222"/>
    <s v="EACH"/>
    <s v="726.94"/>
    <s v="0.00"/>
    <s v="Y-DROP"/>
    <s v="935DET"/>
    <x v="7"/>
    <m/>
    <m/>
    <x v="0"/>
    <s v="3,883.00"/>
    <n v="22400"/>
  </r>
  <r>
    <x v="225"/>
    <x v="223"/>
    <s v="EACH"/>
    <s v="726.94"/>
    <s v="0.00"/>
    <s v="Y-DROP"/>
    <s v="935DET"/>
    <x v="8"/>
    <m/>
    <m/>
    <x v="0"/>
    <s v="3,350.00"/>
    <n v="22400"/>
  </r>
  <r>
    <x v="226"/>
    <x v="224"/>
    <s v="EACH"/>
    <s v="789.50"/>
    <s v="780.09"/>
    <s v="Y-DROP"/>
    <s v="935DET"/>
    <x v="9"/>
    <m/>
    <m/>
    <x v="0"/>
    <s v="4,573.00"/>
    <n v="27000"/>
  </r>
  <r>
    <x v="227"/>
    <x v="225"/>
    <s v="EACH"/>
    <s v="1,753.14"/>
    <s v="0.00"/>
    <s v="Y-DROP"/>
    <s v="935DET"/>
    <x v="0"/>
    <m/>
    <m/>
    <x v="0"/>
    <s v="0.00"/>
    <n v="44600"/>
  </r>
  <r>
    <x v="228"/>
    <x v="226"/>
    <s v="EACH"/>
    <s v="872.33"/>
    <s v="0.00"/>
    <s v="Y-DROP"/>
    <s v="935DET"/>
    <x v="9"/>
    <m/>
    <m/>
    <x v="0"/>
    <s v="4,573.00"/>
    <n v="27000"/>
  </r>
  <r>
    <x v="229"/>
    <x v="227"/>
    <s v="EACH"/>
    <s v="1,753.14"/>
    <s v="0.00"/>
    <s v="Y-DROP"/>
    <s v="935DET"/>
    <x v="0"/>
    <m/>
    <m/>
    <x v="0"/>
    <s v="0.00"/>
    <n v="44600"/>
  </r>
  <r>
    <x v="230"/>
    <x v="228"/>
    <s v="EACH"/>
    <s v="872.33"/>
    <s v="0.00"/>
    <s v="Y-DROP"/>
    <s v="935DET"/>
    <x v="9"/>
    <m/>
    <m/>
    <x v="0"/>
    <s v="4,573.00"/>
    <n v="27000"/>
  </r>
  <r>
    <x v="231"/>
    <x v="229"/>
    <s v="EACH"/>
    <s v="1,852.59"/>
    <s v="0.00"/>
    <s v="Y-DROP"/>
    <s v="935DET"/>
    <x v="0"/>
    <m/>
    <m/>
    <x v="0"/>
    <s v="0.00"/>
    <n v="48200"/>
  </r>
  <r>
    <x v="232"/>
    <x v="230"/>
    <s v="EACH"/>
    <s v="1,475.63"/>
    <s v="0.00"/>
    <s v="Y-DROP"/>
    <s v="935DET"/>
    <x v="0"/>
    <m/>
    <m/>
    <x v="0"/>
    <s v="0.00"/>
    <n v="38400"/>
  </r>
  <r>
    <x v="233"/>
    <x v="231"/>
    <s v="EACH"/>
    <s v="779.41"/>
    <s v="0.00"/>
    <s v="Y-DROP"/>
    <s v="935DET"/>
    <x v="6"/>
    <m/>
    <m/>
    <x v="0"/>
    <s v="3,033.00"/>
    <n v="19000"/>
  </r>
  <r>
    <x v="234"/>
    <x v="232"/>
    <s v="EACH"/>
    <s v="942.77"/>
    <s v="0.00"/>
    <s v="Y-DROP"/>
    <s v="935DET"/>
    <x v="7"/>
    <m/>
    <m/>
    <x v="0"/>
    <s v="3,883.00"/>
    <n v="23800"/>
  </r>
  <r>
    <x v="235"/>
    <x v="233"/>
    <s v="EACH"/>
    <s v="942.77"/>
    <s v="0.00"/>
    <s v="Y-DROP"/>
    <s v="935DET"/>
    <x v="8"/>
    <m/>
    <m/>
    <x v="0"/>
    <s v="3,350.00"/>
    <n v="23800"/>
  </r>
  <r>
    <x v="236"/>
    <x v="234"/>
    <s v="EACH"/>
    <s v="876.16"/>
    <s v="865.08"/>
    <s v="Y-DROP"/>
    <s v="935DET"/>
    <x v="9"/>
    <m/>
    <m/>
    <x v="0"/>
    <s v="4,573.00"/>
    <n v="28200"/>
  </r>
  <r>
    <x v="237"/>
    <x v="235"/>
    <s v="EACH"/>
    <s v="1,801.38"/>
    <s v="0.00"/>
    <s v="Y-DROP"/>
    <s v="935DET"/>
    <x v="0"/>
    <m/>
    <m/>
    <x v="0"/>
    <s v="0.00"/>
    <n v="41200"/>
  </r>
  <r>
    <x v="238"/>
    <x v="236"/>
    <s v="EACH"/>
    <s v="1,065.96"/>
    <s v="0.00"/>
    <s v="Y-DROP"/>
    <s v="935DET"/>
    <x v="9"/>
    <m/>
    <m/>
    <x v="0"/>
    <s v="4,573.00"/>
    <n v="28200"/>
  </r>
  <r>
    <x v="239"/>
    <x v="237"/>
    <s v="EACH"/>
    <s v="2,064.20"/>
    <s v="0.00"/>
    <s v="Y-DROP"/>
    <s v="935DET"/>
    <x v="0"/>
    <m/>
    <m/>
    <x v="0"/>
    <s v="0.00"/>
    <n v="49600"/>
  </r>
  <r>
    <x v="240"/>
    <x v="238"/>
    <s v="EACH"/>
    <s v="1,964.74"/>
    <s v="0.00"/>
    <s v="Y-DROP"/>
    <s v="935DET"/>
    <x v="0"/>
    <m/>
    <m/>
    <x v="0"/>
    <s v="0.00"/>
    <n v="46000"/>
  </r>
  <r>
    <x v="241"/>
    <x v="239"/>
    <s v="EACH"/>
    <s v="1,065.96"/>
    <s v="0.00"/>
    <s v="Y-DROP"/>
    <s v="935DET"/>
    <x v="9"/>
    <m/>
    <m/>
    <x v="0"/>
    <s v="4,573.00"/>
    <n v="28200"/>
  </r>
  <r>
    <x v="242"/>
    <x v="240"/>
    <s v="EACH"/>
    <s v="1,687.23"/>
    <s v="0.00"/>
    <s v="Y-DROP"/>
    <s v="935DET"/>
    <x v="0"/>
    <m/>
    <m/>
    <x v="0"/>
    <s v="0.00"/>
    <n v="39800"/>
  </r>
  <r>
    <x v="243"/>
    <x v="241"/>
    <s v="EACH"/>
    <s v="564.53"/>
    <s v="0.00"/>
    <s v="Y-DROP"/>
    <s v="935DET"/>
    <x v="4"/>
    <m/>
    <m/>
    <x v="0"/>
    <s v="2,299.00"/>
    <n v="14400"/>
  </r>
  <r>
    <x v="244"/>
    <x v="242"/>
    <s v="EACH"/>
    <s v="544.03"/>
    <s v="0.00"/>
    <s v="Y-DROP"/>
    <s v="935DET"/>
    <x v="5"/>
    <m/>
    <m/>
    <x v="0"/>
    <s v="2,905.00"/>
    <n v="14400"/>
  </r>
  <r>
    <x v="245"/>
    <x v="243"/>
    <s v="EACH"/>
    <s v="612.10"/>
    <s v="0.00"/>
    <s v="Y-DROP"/>
    <s v="935DET"/>
    <x v="6"/>
    <m/>
    <m/>
    <x v="0"/>
    <s v="3,033.00"/>
    <n v="19800"/>
  </r>
  <r>
    <x v="246"/>
    <x v="244"/>
    <s v="EACH"/>
    <s v="632.60"/>
    <s v="592.69"/>
    <s v="Y-DROP"/>
    <s v="935DET"/>
    <x v="6"/>
    <m/>
    <m/>
    <x v="0"/>
    <s v="3,033.00"/>
    <n v="19800"/>
  </r>
  <r>
    <x v="247"/>
    <x v="245"/>
    <s v="EACH"/>
    <s v="957.28"/>
    <s v="0.00"/>
    <s v="Y-DROP"/>
    <s v="935DET"/>
    <x v="7"/>
    <m/>
    <m/>
    <x v="0"/>
    <s v="3,883.00"/>
    <n v="25200"/>
  </r>
  <r>
    <x v="248"/>
    <x v="246"/>
    <s v="EACH"/>
    <s v="957.28"/>
    <s v="0.00"/>
    <s v="Y-DROP"/>
    <s v="935DET"/>
    <x v="7"/>
    <m/>
    <m/>
    <x v="0"/>
    <s v="3,883.00"/>
    <n v="25200"/>
  </r>
  <r>
    <x v="249"/>
    <x v="247"/>
    <s v="EACH"/>
    <s v="957.28"/>
    <s v="0.00"/>
    <s v="Y-DROP"/>
    <s v="935DET"/>
    <x v="8"/>
    <m/>
    <m/>
    <x v="0"/>
    <s v="3,350.00"/>
    <n v="25200"/>
  </r>
  <r>
    <x v="250"/>
    <x v="248"/>
    <s v="EACH"/>
    <s v="957.28"/>
    <s v="0.00"/>
    <s v="Y-DROP"/>
    <s v="935DET"/>
    <x v="8"/>
    <m/>
    <m/>
    <x v="0"/>
    <s v="3,350.00"/>
    <n v="25200"/>
  </r>
  <r>
    <x v="251"/>
    <x v="249"/>
    <s v="EACH"/>
    <s v="907.86"/>
    <s v="907.86"/>
    <s v="Y-DROP"/>
    <s v="935DET"/>
    <x v="9"/>
    <m/>
    <m/>
    <x v="0"/>
    <s v="4,573.00"/>
    <n v="30600"/>
  </r>
  <r>
    <x v="252"/>
    <x v="250"/>
    <s v="EACH"/>
    <s v="907.86"/>
    <s v="854.34"/>
    <s v="Y-DROP"/>
    <s v="935DET"/>
    <x v="9"/>
    <m/>
    <m/>
    <x v="0"/>
    <s v="4,573.00"/>
    <n v="30600"/>
  </r>
  <r>
    <x v="253"/>
    <x v="251"/>
    <s v="EACH"/>
    <s v="2,275.01"/>
    <s v="0.00"/>
    <s v="Y-DROP"/>
    <s v="935DET"/>
    <x v="0"/>
    <m/>
    <m/>
    <x v="0"/>
    <s v="0.00"/>
    <n v="53400"/>
  </r>
  <r>
    <x v="254"/>
    <x v="252"/>
    <s v="EACH"/>
    <s v="2,275.01"/>
    <s v="0.00"/>
    <s v="Y-DROP"/>
    <s v="935DET"/>
    <x v="0"/>
    <m/>
    <m/>
    <x v="0"/>
    <s v="0.00"/>
    <n v="53400"/>
  </r>
  <r>
    <x v="255"/>
    <x v="253"/>
    <s v="EACH"/>
    <s v="2,175.55"/>
    <s v="0.00"/>
    <s v="Y-DROP"/>
    <s v="935DET"/>
    <x v="0"/>
    <m/>
    <m/>
    <x v="0"/>
    <s v="0.00"/>
    <n v="49800"/>
  </r>
  <r>
    <x v="256"/>
    <x v="254"/>
    <s v="EACH"/>
    <s v="2,175.55"/>
    <s v="0.00"/>
    <s v="Y-DROP"/>
    <s v="935DET"/>
    <x v="0"/>
    <m/>
    <m/>
    <x v="0"/>
    <s v="0.00"/>
    <n v="49800"/>
  </r>
  <r>
    <x v="257"/>
    <x v="255"/>
    <s v="EACH"/>
    <s v="957.28"/>
    <s v="0.00"/>
    <s v="Y-DROP"/>
    <s v="935DET"/>
    <x v="9"/>
    <m/>
    <m/>
    <x v="0"/>
    <s v="4,573.00"/>
    <n v="25200"/>
  </r>
  <r>
    <x v="258"/>
    <x v="256"/>
    <s v="EACH"/>
    <s v="957.28"/>
    <s v="0.00"/>
    <s v="Y-DROP"/>
    <s v="935DET"/>
    <x v="9"/>
    <m/>
    <m/>
    <x v="0"/>
    <s v="4,573.00"/>
    <n v="25200"/>
  </r>
  <r>
    <x v="259"/>
    <x v="257"/>
    <s v="EACH"/>
    <s v="907.86"/>
    <s v="854.34"/>
    <s v="Y-DROP"/>
    <s v="935DET"/>
    <x v="9"/>
    <m/>
    <m/>
    <x v="0"/>
    <s v="4,573.00"/>
    <n v="30600"/>
  </r>
  <r>
    <x v="260"/>
    <x v="258"/>
    <s v="EACH"/>
    <s v="2,117.36"/>
    <s v="2,063.84"/>
    <s v="Y-DROP"/>
    <s v="935DET"/>
    <x v="9"/>
    <m/>
    <m/>
    <x v="0"/>
    <s v="4,573.00"/>
    <n v="30600"/>
  </r>
  <r>
    <x v="261"/>
    <x v="259"/>
    <s v="EACH"/>
    <s v="1,898.04"/>
    <s v="0.00"/>
    <s v="Y-DROP"/>
    <s v="935DET"/>
    <x v="0"/>
    <m/>
    <m/>
    <x v="0"/>
    <s v="0.00"/>
    <n v="43600"/>
  </r>
  <r>
    <x v="262"/>
    <x v="260"/>
    <s v="EACH"/>
    <s v="1,898.04"/>
    <s v="0.00"/>
    <s v="Y-DROP"/>
    <s v="935DET"/>
    <x v="0"/>
    <m/>
    <m/>
    <x v="0"/>
    <s v="0.00"/>
    <n v="43600"/>
  </r>
  <r>
    <x v="263"/>
    <x v="261"/>
    <s v="EACH"/>
    <s v="2,175.55"/>
    <s v="0.00"/>
    <s v="Y-DROP"/>
    <s v="935DET"/>
    <x v="0"/>
    <m/>
    <m/>
    <x v="0"/>
    <s v="0.00"/>
    <n v="19800"/>
  </r>
  <r>
    <x v="264"/>
    <x v="262"/>
    <s v="EACH"/>
    <s v="2,175.55"/>
    <s v="0.00"/>
    <s v="Y-DROP"/>
    <s v="935DET"/>
    <x v="0"/>
    <m/>
    <m/>
    <x v="0"/>
    <s v="0.00"/>
    <n v="49800"/>
  </r>
  <r>
    <x v="265"/>
    <x v="263"/>
    <s v="EACH"/>
    <s v="627.27"/>
    <s v="955.45"/>
    <s v="Y-DROP"/>
    <s v="935DET"/>
    <x v="6"/>
    <m/>
    <m/>
    <x v="0"/>
    <s v="3,033.00"/>
    <n v="19000"/>
  </r>
  <r>
    <x v="266"/>
    <x v="264"/>
    <s v="EACH"/>
    <s v="667.80"/>
    <s v="0.00"/>
    <s v="Y-DROP"/>
    <s v="935DET"/>
    <x v="6"/>
    <m/>
    <m/>
    <x v="0"/>
    <s v="3,033.00"/>
    <n v="19000"/>
  </r>
  <r>
    <x v="267"/>
    <x v="265"/>
    <s v="EACH"/>
    <s v="874.12"/>
    <s v="842.20"/>
    <s v="Y-DROP"/>
    <s v="935DET"/>
    <x v="7"/>
    <m/>
    <m/>
    <x v="0"/>
    <s v="3,883.00"/>
    <n v="24000"/>
  </r>
  <r>
    <x v="268"/>
    <x v="266"/>
    <s v="EACH"/>
    <s v="845.00"/>
    <s v="0.00"/>
    <s v="Y-DROP"/>
    <s v="935DET"/>
    <x v="7"/>
    <m/>
    <m/>
    <x v="0"/>
    <s v="3,883.00"/>
    <n v="24000"/>
  </r>
  <r>
    <x v="269"/>
    <x v="267"/>
    <s v="EACH"/>
    <s v="2,672.88"/>
    <s v="0.00"/>
    <s v="Y-DROP"/>
    <s v="935DET"/>
    <x v="8"/>
    <m/>
    <m/>
    <x v="0"/>
    <s v="3,350.00"/>
    <n v="24000"/>
  </r>
  <r>
    <x v="270"/>
    <x v="268"/>
    <s v="EACH"/>
    <s v="845.00"/>
    <s v="0.00"/>
    <s v="Y-DROP"/>
    <s v="935DET"/>
    <x v="8"/>
    <m/>
    <m/>
    <x v="0"/>
    <s v="3,350.00"/>
    <n v="24000"/>
  </r>
  <r>
    <x v="271"/>
    <x v="269"/>
    <s v="EACH"/>
    <s v="999.96"/>
    <s v="985.45"/>
    <s v="Y-DROP"/>
    <s v="935DET"/>
    <x v="9"/>
    <m/>
    <m/>
    <x v="0"/>
    <s v="4,573.00"/>
    <n v="29000"/>
  </r>
  <r>
    <x v="272"/>
    <x v="270"/>
    <s v="EACH"/>
    <s v="999.96"/>
    <s v="959.98"/>
    <s v="Y-DROP"/>
    <s v="935DET"/>
    <x v="9"/>
    <m/>
    <m/>
    <x v="0"/>
    <s v="4,573.00"/>
    <n v="29000"/>
  </r>
  <r>
    <x v="273"/>
    <x v="271"/>
    <s v="EACH"/>
    <s v="2,071.99"/>
    <s v="0.00"/>
    <s v="Y-DROP"/>
    <s v="935DET"/>
    <x v="0"/>
    <m/>
    <m/>
    <x v="0"/>
    <s v="0.00"/>
    <n v="51400"/>
  </r>
  <r>
    <x v="274"/>
    <x v="272"/>
    <s v="EACH"/>
    <s v="1,944.78"/>
    <s v="0.00"/>
    <s v="Y-DROP"/>
    <s v="935DET"/>
    <x v="0"/>
    <m/>
    <m/>
    <x v="0"/>
    <s v="0.00"/>
    <n v="51400"/>
  </r>
  <r>
    <x v="275"/>
    <x v="273"/>
    <s v="EACH"/>
    <s v="1,791.48"/>
    <s v="0.00"/>
    <s v="Y-DROP"/>
    <s v="935DET"/>
    <x v="0"/>
    <m/>
    <m/>
    <x v="0"/>
    <s v="0.00"/>
    <n v="42800"/>
  </r>
  <r>
    <x v="276"/>
    <x v="274"/>
    <s v="EACH"/>
    <s v="1,791.48"/>
    <s v="0.00"/>
    <s v="Y-DROP"/>
    <s v="935DET"/>
    <x v="0"/>
    <m/>
    <m/>
    <x v="0"/>
    <s v="0.00"/>
    <n v="42800"/>
  </r>
  <r>
    <x v="277"/>
    <x v="275"/>
    <s v="EACH"/>
    <s v="1,041.47"/>
    <s v="0.00"/>
    <s v="Y-DROP"/>
    <s v="935DET"/>
    <x v="9"/>
    <m/>
    <m/>
    <x v="0"/>
    <s v="4,573.00"/>
    <n v="29000"/>
  </r>
  <r>
    <x v="278"/>
    <x v="276"/>
    <s v="EACH"/>
    <s v="1,041.47"/>
    <s v="0.00"/>
    <s v="Y-DROP"/>
    <s v="935DET"/>
    <x v="9"/>
    <m/>
    <m/>
    <x v="0"/>
    <s v="4,573.00"/>
    <n v="29000"/>
  </r>
  <r>
    <x v="279"/>
    <x v="277"/>
    <s v="EACH"/>
    <s v="2,163.23"/>
    <s v="2,676.56"/>
    <s v="Y-DROP"/>
    <s v="935DET"/>
    <x v="9"/>
    <m/>
    <m/>
    <x v="0"/>
    <s v="4,573.00"/>
    <n v="29000"/>
  </r>
  <r>
    <x v="280"/>
    <x v="278"/>
    <s v="EACH"/>
    <s v="999.96"/>
    <s v="959.98"/>
    <s v="Y-DROP"/>
    <s v="935DET"/>
    <x v="9"/>
    <m/>
    <m/>
    <x v="0"/>
    <s v="4,573.00"/>
    <n v="29000"/>
  </r>
  <r>
    <x v="281"/>
    <x v="279"/>
    <s v="EACH"/>
    <s v="1,695.03"/>
    <s v="0.00"/>
    <s v="Y-DROP"/>
    <s v="935DET"/>
    <x v="0"/>
    <m/>
    <m/>
    <x v="0"/>
    <s v="0.00"/>
    <n v="41600"/>
  </r>
  <r>
    <x v="282"/>
    <x v="280"/>
    <s v="EACH"/>
    <s v="979.46"/>
    <s v="0.00"/>
    <s v="Y-DROP"/>
    <s v="935DET"/>
    <x v="0"/>
    <m/>
    <m/>
    <x v="0"/>
    <s v="0.00"/>
    <n v="41600"/>
  </r>
  <r>
    <x v="283"/>
    <x v="281"/>
    <s v="EACH"/>
    <s v="1,751.58"/>
    <s v="0.00"/>
    <s v="Y-DROP"/>
    <s v="935DET"/>
    <x v="0"/>
    <m/>
    <m/>
    <x v="0"/>
    <s v="0.00"/>
    <n v="45600"/>
  </r>
  <r>
    <x v="284"/>
    <x v="282"/>
    <s v="EACH"/>
    <s v="1,972.53"/>
    <s v="0.00"/>
    <s v="Y-DROP"/>
    <s v="935DET"/>
    <x v="0"/>
    <m/>
    <m/>
    <x v="0"/>
    <s v="0.00"/>
    <n v="47800"/>
  </r>
  <r>
    <x v="285"/>
    <x v="283"/>
    <s v="EACH"/>
    <s v="860.44"/>
    <s v="850.76"/>
    <s v="Y-DROP"/>
    <s v="935DET"/>
    <x v="9"/>
    <m/>
    <m/>
    <x v="0"/>
    <s v="4,573.00"/>
    <n v="27800"/>
  </r>
  <r>
    <x v="286"/>
    <x v="284"/>
    <s v="EACH"/>
    <s v="1,855.88"/>
    <s v="0.00"/>
    <s v="Y-DROP"/>
    <s v="935DET"/>
    <x v="0"/>
    <m/>
    <m/>
    <x v="0"/>
    <s v="0.00"/>
    <n v="43400"/>
  </r>
  <r>
    <x v="287"/>
    <x v="285"/>
    <s v="EACH"/>
    <s v="1,049.30"/>
    <s v="0.00"/>
    <s v="Y-DROP"/>
    <s v="935DET"/>
    <x v="9"/>
    <m/>
    <m/>
    <x v="0"/>
    <s v="4,573.00"/>
    <n v="27800"/>
  </r>
  <r>
    <x v="288"/>
    <x v="286"/>
    <s v="EACH"/>
    <s v="2,026.06"/>
    <s v="0.00"/>
    <s v="Y-DROP"/>
    <s v="935DET"/>
    <x v="0"/>
    <m/>
    <m/>
    <x v="0"/>
    <s v="0.00"/>
    <n v="49200"/>
  </r>
  <r>
    <x v="289"/>
    <x v="287"/>
    <s v="EACH"/>
    <s v="1,926.60"/>
    <s v="0.00"/>
    <s v="Y-DROP"/>
    <s v="935DET"/>
    <x v="0"/>
    <m/>
    <m/>
    <x v="0"/>
    <s v="0.00"/>
    <n v="45600"/>
  </r>
  <r>
    <x v="290"/>
    <x v="288"/>
    <s v="EACH"/>
    <s v="860.44"/>
    <s v="850.76"/>
    <s v="Y-DROP"/>
    <s v="935DET"/>
    <x v="9"/>
    <m/>
    <m/>
    <x v="0"/>
    <s v="4,573.00"/>
    <n v="27800"/>
  </r>
  <r>
    <x v="291"/>
    <x v="289"/>
    <s v="EACH"/>
    <s v="1,649.09"/>
    <s v="0.00"/>
    <s v="Y-DROP"/>
    <s v="935DET"/>
    <x v="0"/>
    <m/>
    <m/>
    <x v="0"/>
    <s v="0.00"/>
    <n v="39400"/>
  </r>
  <r>
    <x v="292"/>
    <x v="290"/>
    <s v="EACH"/>
    <s v="860.44"/>
    <s v="876.23"/>
    <s v="Y-DROP"/>
    <s v="935DET"/>
    <x v="9"/>
    <m/>
    <m/>
    <x v="0"/>
    <s v="4,573.00"/>
    <n v="32000"/>
  </r>
  <r>
    <x v="293"/>
    <x v="291"/>
    <s v="EACH"/>
    <s v="1,911.50"/>
    <s v="0.00"/>
    <s v="Y-DROP"/>
    <s v="935DET"/>
    <x v="0"/>
    <m/>
    <m/>
    <x v="0"/>
    <s v="0.00"/>
    <n v="49800"/>
  </r>
  <r>
    <x v="294"/>
    <x v="292"/>
    <s v="EACH"/>
    <s v="1,034.20"/>
    <s v="0.00"/>
    <s v="Y-DROP"/>
    <s v="935DET"/>
    <x v="9"/>
    <m/>
    <m/>
    <x v="0"/>
    <s v="4,573.00"/>
    <n v="32000"/>
  </r>
  <r>
    <x v="295"/>
    <x v="293"/>
    <s v="EACH"/>
    <s v="2,010.96"/>
    <s v="0.00"/>
    <s v="Y-DROP"/>
    <s v="935DET"/>
    <x v="0"/>
    <m/>
    <m/>
    <x v="0"/>
    <s v="0.00"/>
    <n v="53400"/>
  </r>
  <r>
    <x v="296"/>
    <x v="294"/>
    <s v="EACH"/>
    <s v="1,911.50"/>
    <s v="0.00"/>
    <s v="Y-DROP"/>
    <s v="935DET"/>
    <x v="0"/>
    <m/>
    <m/>
    <x v="0"/>
    <s v="0.00"/>
    <n v="49800"/>
  </r>
  <r>
    <x v="297"/>
    <x v="295"/>
    <s v="EACH"/>
    <s v="838.31"/>
    <s v="0.00"/>
    <s v="Y-DROP"/>
    <s v="935DET"/>
    <x v="9"/>
    <m/>
    <m/>
    <x v="0"/>
    <s v="4,573.00"/>
    <n v="32000"/>
  </r>
  <r>
    <x v="298"/>
    <x v="296"/>
    <s v="EACH"/>
    <s v="1,633.99"/>
    <s v="0.00"/>
    <s v="Y-DROP"/>
    <s v="935DET"/>
    <x v="0"/>
    <m/>
    <m/>
    <x v="0"/>
    <s v="0.00"/>
    <n v="43600"/>
  </r>
  <r>
    <x v="299"/>
    <x v="297"/>
    <s v="EACH"/>
    <s v="644.78"/>
    <s v="0.00"/>
    <s v="Y-DROP"/>
    <s v="935DET"/>
    <x v="4"/>
    <m/>
    <m/>
    <x v="0"/>
    <s v="2,299.00"/>
    <n v="22400"/>
  </r>
  <r>
    <x v="300"/>
    <x v="298"/>
    <s v="EACH"/>
    <s v="644.78"/>
    <s v="0.00"/>
    <s v="Y-DROP"/>
    <s v="935DET"/>
    <x v="5"/>
    <m/>
    <m/>
    <x v="0"/>
    <s v="2,905.00"/>
    <n v="22400"/>
  </r>
  <r>
    <x v="301"/>
    <x v="299"/>
    <s v="EACH"/>
    <s v="665.28"/>
    <s v="650.61"/>
    <s v="Y-DROP"/>
    <s v="935DET"/>
    <x v="6"/>
    <m/>
    <m/>
    <x v="0"/>
    <s v="3,033.00"/>
    <n v="22400"/>
  </r>
  <r>
    <x v="302"/>
    <x v="300"/>
    <s v="EACH"/>
    <s v="757.32"/>
    <s v="717.66"/>
    <s v="Y-DROP"/>
    <s v="935DET"/>
    <x v="7"/>
    <m/>
    <m/>
    <x v="0"/>
    <s v="3,883.00"/>
    <n v="27200"/>
  </r>
  <r>
    <x v="303"/>
    <x v="301"/>
    <s v="EACH"/>
    <s v="736.82"/>
    <s v="0.00"/>
    <s v="Y-DROP"/>
    <s v="935DET"/>
    <x v="8"/>
    <m/>
    <m/>
    <x v="0"/>
    <s v="3,350.00"/>
    <n v="27200"/>
  </r>
  <r>
    <x v="304"/>
    <x v="302"/>
    <s v="EACH"/>
    <s v="883.11"/>
    <s v="885.06"/>
    <s v="Y-DROP"/>
    <s v="935DET"/>
    <x v="9"/>
    <m/>
    <m/>
    <x v="0"/>
    <s v="4,573.00"/>
    <n v="32000"/>
  </r>
  <r>
    <x v="305"/>
    <x v="303"/>
    <s v="EACH"/>
    <s v="992.67"/>
    <s v="0.00"/>
    <s v="Y-DROP"/>
    <s v="935DET"/>
    <x v="0"/>
    <m/>
    <m/>
    <x v="0"/>
    <s v="0.00"/>
    <n v="53400"/>
  </r>
  <r>
    <x v="306"/>
    <x v="304"/>
    <s v="EACH"/>
    <s v="992.67"/>
    <s v="0.00"/>
    <s v="Y-DROP"/>
    <s v="935DET"/>
    <x v="0"/>
    <m/>
    <m/>
    <x v="0"/>
    <s v="0.00"/>
    <n v="49800"/>
  </r>
  <r>
    <x v="307"/>
    <x v="305"/>
    <s v="EACH"/>
    <s v="881.39"/>
    <s v="837.26"/>
    <s v="Y-DROP"/>
    <s v="935DET"/>
    <x v="9"/>
    <m/>
    <m/>
    <x v="0"/>
    <s v="4,573.00"/>
    <n v="32000"/>
  </r>
  <r>
    <x v="308"/>
    <x v="306"/>
    <s v="EACH"/>
    <s v="992.67"/>
    <s v="0.00"/>
    <s v="Y-DROP"/>
    <s v="935DET"/>
    <x v="0"/>
    <m/>
    <m/>
    <x v="0"/>
    <s v="0.00"/>
    <n v="49800"/>
  </r>
  <r>
    <x v="309"/>
    <x v="307"/>
    <s v="EACH"/>
    <s v="875.23"/>
    <s v="877.06"/>
    <s v="Y-DROP"/>
    <s v="935DET"/>
    <x v="9"/>
    <m/>
    <m/>
    <x v="0"/>
    <s v="4,573.00"/>
    <n v="32000"/>
  </r>
  <r>
    <x v="310"/>
    <x v="308"/>
    <s v="EACH"/>
    <s v="992.67"/>
    <s v="0.00"/>
    <s v="Y-DROP"/>
    <s v="935DET"/>
    <x v="0"/>
    <m/>
    <m/>
    <x v="0"/>
    <s v="0.00"/>
    <n v="43600"/>
  </r>
  <r>
    <x v="311"/>
    <x v="309"/>
    <s v="EACH"/>
    <s v="743.79"/>
    <s v="0.00"/>
    <s v="Y-DROP"/>
    <s v="935DET"/>
    <x v="4"/>
    <m/>
    <m/>
    <x v="0"/>
    <s v="2,299.00"/>
    <n v="20200"/>
  </r>
  <r>
    <x v="312"/>
    <x v="310"/>
    <s v="EACH"/>
    <s v="743.79"/>
    <s v="0.00"/>
    <s v="Y-DROP"/>
    <s v="935DET"/>
    <x v="5"/>
    <m/>
    <m/>
    <x v="0"/>
    <s v="2,905.00"/>
    <n v="20200"/>
  </r>
  <r>
    <x v="313"/>
    <x v="311"/>
    <s v="EACH"/>
    <s v="744.48"/>
    <s v="699.88"/>
    <s v="Y-DROP"/>
    <s v="935DET"/>
    <x v="6"/>
    <m/>
    <m/>
    <x v="0"/>
    <s v="3,033.00"/>
    <n v="20200"/>
  </r>
  <r>
    <x v="314"/>
    <x v="312"/>
    <s v="EACH"/>
    <s v="945.18"/>
    <s v="0.00"/>
    <s v="Y-DROP"/>
    <s v="935DET"/>
    <x v="7"/>
    <m/>
    <m/>
    <x v="0"/>
    <s v="3,883.00"/>
    <n v="25800"/>
  </r>
  <r>
    <x v="315"/>
    <x v="313"/>
    <s v="EACH"/>
    <s v="945.18"/>
    <s v="0.00"/>
    <s v="Y-DROP"/>
    <s v="935DET"/>
    <x v="8"/>
    <m/>
    <m/>
    <x v="0"/>
    <s v="3,350.00"/>
    <n v="25800"/>
  </r>
  <r>
    <x v="316"/>
    <x v="314"/>
    <s v="EACH"/>
    <s v="1,079.31"/>
    <s v="1,018.64"/>
    <s v="Y-DROP"/>
    <s v="935DET"/>
    <x v="9"/>
    <m/>
    <m/>
    <x v="0"/>
    <s v="4,573.00"/>
    <n v="31400"/>
  </r>
  <r>
    <x v="317"/>
    <x v="315"/>
    <s v="EACH"/>
    <s v="2,083.37"/>
    <s v="0.00"/>
    <s v="Y-DROP"/>
    <s v="935DET"/>
    <x v="0"/>
    <m/>
    <m/>
    <x v="0"/>
    <s v="0.00"/>
    <n v="50000"/>
  </r>
  <r>
    <x v="318"/>
    <x v="316"/>
    <s v="EACH"/>
    <s v="1,146.57"/>
    <s v="0.00"/>
    <s v="Y-DROP"/>
    <s v="935DET"/>
    <x v="9"/>
    <m/>
    <m/>
    <x v="0"/>
    <s v="4,573.00"/>
    <n v="31400"/>
  </r>
  <r>
    <x v="319"/>
    <x v="317"/>
    <s v="EACH"/>
    <s v="1,058.81"/>
    <s v="998.14"/>
    <s v="Y-DROP"/>
    <s v="935DET"/>
    <x v="9"/>
    <m/>
    <m/>
    <x v="0"/>
    <s v="4,573.00"/>
    <n v="31400"/>
  </r>
  <r>
    <x v="320"/>
    <x v="318"/>
    <s v="EACH"/>
    <s v="1,805.86"/>
    <s v="0.00"/>
    <s v="Y-DROP"/>
    <s v="935DET"/>
    <x v="0"/>
    <m/>
    <m/>
    <x v="0"/>
    <s v="0.00"/>
    <n v="43800"/>
  </r>
  <r>
    <x v="321"/>
    <x v="319"/>
    <s v="EACH"/>
    <s v="644.48"/>
    <s v="696.50"/>
    <s v="Y-DROP"/>
    <s v="935DET"/>
    <x v="4"/>
    <m/>
    <m/>
    <x v="0"/>
    <s v="2,299.00"/>
    <n v="18200"/>
  </r>
  <r>
    <x v="322"/>
    <x v="320"/>
    <s v="EACH"/>
    <s v="696.09"/>
    <s v="0.00"/>
    <s v="Y-DROP"/>
    <s v="935DET"/>
    <x v="5"/>
    <m/>
    <m/>
    <x v="0"/>
    <s v="2,905.00"/>
    <n v="18200"/>
  </r>
  <r>
    <x v="323"/>
    <x v="321"/>
    <s v="EACH"/>
    <s v="722.80"/>
    <s v="0.00"/>
    <s v="Y-DROP"/>
    <s v="935DET"/>
    <x v="6"/>
    <m/>
    <m/>
    <x v="0"/>
    <s v="3,033.00"/>
    <n v="19800"/>
  </r>
  <r>
    <x v="324"/>
    <x v="322"/>
    <s v="EACH"/>
    <s v="784.52"/>
    <s v="0.00"/>
    <s v="Y-DROP"/>
    <s v="935DET"/>
    <x v="7"/>
    <m/>
    <m/>
    <x v="0"/>
    <s v="3,883.00"/>
    <n v="21400"/>
  </r>
  <r>
    <x v="325"/>
    <x v="323"/>
    <s v="EACH"/>
    <s v="733.71"/>
    <s v="0.00"/>
    <s v="Y-DROP"/>
    <s v="935DET"/>
    <x v="4"/>
    <m/>
    <m/>
    <x v="0"/>
    <s v="2,299.00"/>
    <n v="19200"/>
  </r>
  <r>
    <x v="326"/>
    <x v="324"/>
    <s v="EACH"/>
    <s v="733.71"/>
    <s v="0.00"/>
    <s v="Y-DROP"/>
    <s v="935DET"/>
    <x v="5"/>
    <m/>
    <m/>
    <x v="0"/>
    <s v="2,905.00"/>
    <n v="19200"/>
  </r>
  <r>
    <x v="327"/>
    <x v="325"/>
    <s v="EACH"/>
    <s v="643.93"/>
    <s v="672.20"/>
    <s v="Y-DROP"/>
    <s v="935DET"/>
    <x v="6"/>
    <m/>
    <m/>
    <x v="0"/>
    <s v="3,033.00"/>
    <n v="19200"/>
  </r>
  <r>
    <x v="328"/>
    <x v="326"/>
    <s v="EACH"/>
    <s v="938.59"/>
    <s v="0.00"/>
    <s v="Y-DROP"/>
    <s v="935DET"/>
    <x v="7"/>
    <m/>
    <m/>
    <x v="0"/>
    <s v="3,883.00"/>
    <n v="24400"/>
  </r>
  <r>
    <x v="329"/>
    <x v="327"/>
    <s v="EACH"/>
    <s v="938.59"/>
    <s v="0.00"/>
    <s v="Y-DROP"/>
    <s v="935DET"/>
    <x v="8"/>
    <m/>
    <m/>
    <x v="0"/>
    <s v="3,350.00"/>
    <n v="24400"/>
  </r>
  <r>
    <x v="330"/>
    <x v="328"/>
    <s v="EACH"/>
    <s v="958.82"/>
    <s v="1,015.15"/>
    <s v="Y-DROP"/>
    <s v="935DET"/>
    <x v="9"/>
    <m/>
    <m/>
    <x v="0"/>
    <s v="4,573.00"/>
    <n v="29600"/>
  </r>
  <r>
    <x v="331"/>
    <x v="329"/>
    <s v="EACH"/>
    <s v="2,252.84"/>
    <s v="0.00"/>
    <s v="Y-DROP"/>
    <s v="935DET"/>
    <x v="0"/>
    <m/>
    <m/>
    <x v="0"/>
    <s v="0.00"/>
    <n v="52200"/>
  </r>
  <r>
    <x v="332"/>
    <x v="330"/>
    <s v="EACH"/>
    <s v="2,153.39"/>
    <s v="0.00"/>
    <s v="Y-DROP"/>
    <s v="935DET"/>
    <x v="0"/>
    <m/>
    <m/>
    <x v="0"/>
    <s v="0.00"/>
    <n v="48600"/>
  </r>
  <r>
    <x v="333"/>
    <x v="331"/>
    <s v="EACH"/>
    <s v="1,143.48"/>
    <s v="0.00"/>
    <s v="Y-DROP"/>
    <s v="935DET"/>
    <x v="9"/>
    <m/>
    <m/>
    <x v="0"/>
    <s v="4,573.00"/>
    <n v="29600"/>
  </r>
  <r>
    <x v="334"/>
    <x v="332"/>
    <s v="EACH"/>
    <s v="958.82"/>
    <s v="1,015.15"/>
    <s v="Y-DROP"/>
    <s v="935DET"/>
    <x v="9"/>
    <m/>
    <m/>
    <x v="0"/>
    <s v="4,573.00"/>
    <n v="29600"/>
  </r>
  <r>
    <x v="335"/>
    <x v="333"/>
    <s v="EACH"/>
    <s v="1,875.88"/>
    <s v="0.00"/>
    <s v="Y-DROP"/>
    <s v="935DET"/>
    <x v="0"/>
    <m/>
    <m/>
    <x v="0"/>
    <s v="0.00"/>
    <n v="42400"/>
  </r>
  <r>
    <x v="336"/>
    <x v="334"/>
    <s v="EACH"/>
    <s v="2,153.39"/>
    <s v="0.00"/>
    <s v="Y-DROP"/>
    <s v="935DET"/>
    <x v="0"/>
    <m/>
    <m/>
    <x v="0"/>
    <s v="0.00"/>
    <n v="48600"/>
  </r>
  <r>
    <x v="337"/>
    <x v="335"/>
    <s v="EACH"/>
    <s v="565.89"/>
    <s v="0.00"/>
    <s v="Y-DROP"/>
    <s v="935DET"/>
    <x v="4"/>
    <m/>
    <m/>
    <x v="0"/>
    <s v="2,299.00"/>
    <n v="16400"/>
  </r>
  <r>
    <x v="338"/>
    <x v="336"/>
    <s v="EACH"/>
    <s v="565.89"/>
    <s v="0.00"/>
    <s v="Y-DROP"/>
    <s v="935DET"/>
    <x v="5"/>
    <m/>
    <m/>
    <x v="0"/>
    <s v="2,905.00"/>
    <n v="16400"/>
  </r>
  <r>
    <x v="339"/>
    <x v="337"/>
    <s v="EACH"/>
    <s v="570.73"/>
    <s v="598.77"/>
    <s v="Y-DROP"/>
    <s v="935DET"/>
    <x v="6"/>
    <m/>
    <m/>
    <x v="0"/>
    <s v="3,033.00"/>
    <n v="17400"/>
  </r>
  <r>
    <x v="340"/>
    <x v="338"/>
    <s v="EACH"/>
    <s v="725.40"/>
    <s v="0.00"/>
    <s v="Y-DROP"/>
    <s v="935DET"/>
    <x v="7"/>
    <m/>
    <m/>
    <x v="0"/>
    <s v="3,883.00"/>
    <n v="21000"/>
  </r>
  <r>
    <x v="341"/>
    <x v="339"/>
    <s v="EACH"/>
    <s v="725.40"/>
    <s v="0.00"/>
    <s v="Y-DROP"/>
    <s v="935DET"/>
    <x v="8"/>
    <m/>
    <m/>
    <x v="0"/>
    <s v="3,350.00"/>
    <n v="21000"/>
  </r>
  <r>
    <x v="342"/>
    <x v="340"/>
    <s v="EACH"/>
    <s v="822.56"/>
    <s v="874.08"/>
    <s v="Y-DROP"/>
    <s v="935DET"/>
    <x v="9"/>
    <m/>
    <m/>
    <x v="0"/>
    <s v="4,573.00"/>
    <n v="25600"/>
  </r>
  <r>
    <x v="343"/>
    <x v="341"/>
    <s v="EACH"/>
    <s v="1,916.66"/>
    <s v="0.00"/>
    <s v="Y-DROP"/>
    <s v="935DET"/>
    <x v="0"/>
    <m/>
    <m/>
    <x v="0"/>
    <s v="0.00"/>
    <n v="47600"/>
  </r>
  <r>
    <x v="344"/>
    <x v="342"/>
    <s v="EACH"/>
    <s v="1,817.21"/>
    <s v="0.00"/>
    <s v="Y-DROP"/>
    <s v="935DET"/>
    <x v="0"/>
    <m/>
    <m/>
    <x v="0"/>
    <s v="0.00"/>
    <n v="44000"/>
  </r>
  <r>
    <x v="345"/>
    <x v="343"/>
    <s v="EACH"/>
    <s v="1,817.21"/>
    <s v="0.00"/>
    <s v="Y-DROP"/>
    <s v="935DET"/>
    <x v="0"/>
    <m/>
    <m/>
    <x v="0"/>
    <s v="0.00"/>
    <n v="44000"/>
  </r>
  <r>
    <x v="346"/>
    <x v="344"/>
    <s v="EACH"/>
    <s v="802.06"/>
    <s v="0.00"/>
    <s v="Y-DROP"/>
    <s v="935DET"/>
    <x v="9"/>
    <m/>
    <m/>
    <x v="0"/>
    <s v="4,573.00"/>
    <n v="25600"/>
  </r>
  <r>
    <x v="347"/>
    <x v="345"/>
    <s v="EACH"/>
    <s v="1,539.70"/>
    <s v="0.00"/>
    <s v="Y-DROP"/>
    <s v="935DET"/>
    <x v="0"/>
    <m/>
    <m/>
    <x v="0"/>
    <s v="0.00"/>
    <n v="37800"/>
  </r>
  <r>
    <x v="348"/>
    <x v="346"/>
    <s v="EACH"/>
    <s v="619.13"/>
    <s v="0.00"/>
    <s v="Y-DROP"/>
    <s v="935DET"/>
    <x v="4"/>
    <m/>
    <m/>
    <x v="0"/>
    <s v="2,299.00"/>
    <n v="18600"/>
  </r>
  <r>
    <x v="349"/>
    <x v="347"/>
    <s v="EACH"/>
    <s v="619.13"/>
    <s v="0.00"/>
    <s v="Y-DROP"/>
    <s v="935DET"/>
    <x v="5"/>
    <m/>
    <m/>
    <x v="0"/>
    <s v="2,905.00"/>
    <n v="18600"/>
  </r>
  <r>
    <x v="350"/>
    <x v="348"/>
    <s v="EACH"/>
    <s v="665.92"/>
    <s v="0.00"/>
    <s v="Y-DROP"/>
    <s v="935DET"/>
    <x v="6"/>
    <m/>
    <m/>
    <x v="0"/>
    <s v="3,033.00"/>
    <n v="20000"/>
  </r>
  <r>
    <x v="351"/>
    <x v="349"/>
    <s v="EACH"/>
    <s v="803.53"/>
    <s v="0.00"/>
    <s v="Y-DROP"/>
    <s v="935DET"/>
    <x v="7"/>
    <m/>
    <m/>
    <x v="0"/>
    <s v="3,883.00"/>
    <n v="24200"/>
  </r>
  <r>
    <x v="352"/>
    <x v="350"/>
    <s v="EACH"/>
    <s v="850.33"/>
    <s v="0.00"/>
    <s v="Y-DROP"/>
    <s v="935DET"/>
    <x v="8"/>
    <m/>
    <m/>
    <x v="0"/>
    <s v="3,350.00"/>
    <n v="25600"/>
  </r>
  <r>
    <x v="353"/>
    <x v="351"/>
    <s v="EACH"/>
    <s v="962.11"/>
    <s v="917.47"/>
    <s v="Y-DROP"/>
    <s v="935DET"/>
    <x v="9"/>
    <m/>
    <m/>
    <x v="0"/>
    <s v="4,573.00"/>
    <n v="31200"/>
  </r>
  <r>
    <x v="354"/>
    <x v="352"/>
    <s v="EACH"/>
    <s v="1,850.50"/>
    <s v="0.00"/>
    <s v="Y-DROP"/>
    <s v="935DET"/>
    <x v="0"/>
    <m/>
    <m/>
    <x v="0"/>
    <s v="0.00"/>
    <n v="45000"/>
  </r>
  <r>
    <x v="355"/>
    <x v="353"/>
    <s v="EACH"/>
    <s v="850.33"/>
    <s v="0.00"/>
    <s v="Y-DROP"/>
    <s v="935DET"/>
    <x v="9"/>
    <m/>
    <m/>
    <x v="0"/>
    <s v="4,573.00"/>
    <n v="25600"/>
  </r>
  <r>
    <x v="356"/>
    <x v="354"/>
    <s v="EACH"/>
    <s v="1,009.26"/>
    <s v="0.00"/>
    <s v="Y-DROP"/>
    <s v="935DET"/>
    <x v="8"/>
    <m/>
    <m/>
    <x v="0"/>
    <s v="3,350.00"/>
    <n v="23000"/>
  </r>
  <r>
    <x v="357"/>
    <x v="355"/>
    <s v="EACH"/>
    <s v="1,198.09"/>
    <s v="0.00"/>
    <s v="Y-DROP"/>
    <s v="935DET"/>
    <x v="9"/>
    <m/>
    <m/>
    <x v="0"/>
    <s v="4,573.00"/>
    <n v="27800"/>
  </r>
  <r>
    <x v="358"/>
    <x v="356"/>
    <s v="EACH"/>
    <s v="2,013.85"/>
    <s v="0.00"/>
    <s v="Y-DROP"/>
    <s v="935DET"/>
    <x v="0"/>
    <m/>
    <m/>
    <x v="0"/>
    <s v="0.00"/>
    <n v="41600"/>
  </r>
  <r>
    <x v="359"/>
    <x v="357"/>
    <s v="EACH"/>
    <s v="1,198.09"/>
    <s v="0.00"/>
    <s v="Y-DROP"/>
    <s v="935DET"/>
    <x v="9"/>
    <m/>
    <m/>
    <x v="0"/>
    <s v="4,573.00"/>
    <n v="27800"/>
  </r>
  <r>
    <x v="360"/>
    <x v="358"/>
    <s v="EACH"/>
    <s v="2,282.32"/>
    <s v="0.00"/>
    <s v="Y-DROP"/>
    <s v="935DET"/>
    <x v="0"/>
    <m/>
    <m/>
    <x v="0"/>
    <s v="0.00"/>
    <n v="48200"/>
  </r>
  <r>
    <x v="361"/>
    <x v="359"/>
    <s v="EACH"/>
    <s v="2,182.87"/>
    <s v="0.00"/>
    <s v="Y-DROP"/>
    <s v="935DET"/>
    <x v="0"/>
    <m/>
    <m/>
    <x v="0"/>
    <s v="0.00"/>
    <n v="44600"/>
  </r>
  <r>
    <x v="362"/>
    <x v="360"/>
    <s v="EACH"/>
    <s v="1,198.09"/>
    <s v="0.00"/>
    <s v="Y-DROP"/>
    <s v="935DET"/>
    <x v="9"/>
    <m/>
    <m/>
    <x v="0"/>
    <s v="4,573.00"/>
    <n v="27800"/>
  </r>
  <r>
    <x v="363"/>
    <x v="361"/>
    <s v="EACH"/>
    <s v="1,905.36"/>
    <s v="0.00"/>
    <s v="Y-DROP"/>
    <s v="935DET"/>
    <x v="0"/>
    <m/>
    <m/>
    <x v="0"/>
    <s v="0.00"/>
    <n v="38400"/>
  </r>
  <r>
    <x v="364"/>
    <x v="362"/>
    <s v="EACH"/>
    <s v="639.42"/>
    <s v="0.00"/>
    <s v="Y-DROP"/>
    <s v="935DET"/>
    <x v="4"/>
    <m/>
    <m/>
    <x v="0"/>
    <s v="2,299.00"/>
    <n v="15200"/>
  </r>
  <r>
    <x v="365"/>
    <x v="363"/>
    <s v="EACH"/>
    <s v="639.42"/>
    <s v="0.00"/>
    <s v="Y-DROP"/>
    <s v="935DET"/>
    <x v="5"/>
    <m/>
    <m/>
    <x v="0"/>
    <s v="2,905.00"/>
    <n v="15200"/>
  </r>
  <r>
    <x v="366"/>
    <x v="364"/>
    <s v="EACH"/>
    <s v="833.62"/>
    <s v="0.00"/>
    <s v="Y-DROP"/>
    <s v="935DET"/>
    <x v="6"/>
    <m/>
    <m/>
    <x v="0"/>
    <s v="3,033.00"/>
    <n v="20000"/>
  </r>
  <r>
    <x v="367"/>
    <x v="365"/>
    <s v="EACH"/>
    <s v="986.38"/>
    <s v="0.00"/>
    <s v="Y-DROP"/>
    <s v="935DET"/>
    <x v="7"/>
    <m/>
    <m/>
    <x v="0"/>
    <s v="3,883.00"/>
    <n v="23400"/>
  </r>
  <r>
    <x v="368"/>
    <x v="366"/>
    <s v="EACH"/>
    <s v="986.38"/>
    <s v="0.00"/>
    <s v="Y-DROP"/>
    <s v="935DET"/>
    <x v="8"/>
    <m/>
    <m/>
    <x v="0"/>
    <s v="3,350.00"/>
    <n v="23400"/>
  </r>
  <r>
    <x v="369"/>
    <x v="367"/>
    <s v="EACH"/>
    <s v="1,022.44"/>
    <s v="0.00"/>
    <s v="Y-DROP"/>
    <s v="935DET"/>
    <x v="9"/>
    <m/>
    <m/>
    <x v="0"/>
    <s v="4,573.00"/>
    <n v="24800"/>
  </r>
  <r>
    <x v="370"/>
    <x v="368"/>
    <s v="EACH"/>
    <s v="1,838.21"/>
    <s v="0.00"/>
    <s v="Y-DROP"/>
    <s v="935DET"/>
    <x v="0"/>
    <m/>
    <m/>
    <x v="0"/>
    <s v="0.00"/>
    <n v="38600"/>
  </r>
  <r>
    <x v="371"/>
    <x v="369"/>
    <s v="EACH"/>
    <s v="1,022.44"/>
    <s v="0.00"/>
    <s v="Y-DROP"/>
    <s v="935DET"/>
    <x v="9"/>
    <m/>
    <m/>
    <x v="0"/>
    <s v="4,573.00"/>
    <n v="24800"/>
  </r>
  <r>
    <x v="372"/>
    <x v="370"/>
    <s v="EACH"/>
    <s v="2,137.23"/>
    <s v="0.00"/>
    <s v="Y-DROP"/>
    <s v="935DET"/>
    <x v="0"/>
    <m/>
    <m/>
    <x v="0"/>
    <s v="0.00"/>
    <n v="47000"/>
  </r>
  <r>
    <x v="373"/>
    <x v="371"/>
    <s v="EACH"/>
    <s v="2,037.77"/>
    <s v="0.00"/>
    <s v="Y-DROP"/>
    <s v="935DET"/>
    <x v="0"/>
    <m/>
    <m/>
    <x v="0"/>
    <s v="0.00"/>
    <n v="43400"/>
  </r>
  <r>
    <x v="374"/>
    <x v="371"/>
    <s v="EACH"/>
    <s v="1,250.59"/>
    <s v="0.00"/>
    <s v="Y-DROP"/>
    <s v="935DET"/>
    <x v="10"/>
    <m/>
    <m/>
    <x v="0"/>
    <s v="5,798.00"/>
    <n v="0"/>
  </r>
  <r>
    <x v="375"/>
    <x v="141"/>
    <s v="EACH"/>
    <s v="1,734.49"/>
    <s v="0.00"/>
    <s v="Y-DROP"/>
    <s v="935DET"/>
    <x v="11"/>
    <m/>
    <m/>
    <x v="0"/>
    <s v="6,080.00"/>
    <n v="0"/>
  </r>
  <r>
    <x v="376"/>
    <x v="370"/>
    <s v="EACH"/>
    <s v="1,561.90"/>
    <s v="0.00"/>
    <s v="Y-DROP"/>
    <s v="935DET"/>
    <x v="11"/>
    <m/>
    <m/>
    <x v="0"/>
    <s v="6,080.00"/>
    <n v="0"/>
  </r>
  <r>
    <x v="377"/>
    <x v="368"/>
    <s v="EACH"/>
    <s v="1,250.59"/>
    <s v="0.00"/>
    <s v="Y-DROP"/>
    <s v="935DET"/>
    <x v="10"/>
    <m/>
    <m/>
    <x v="0"/>
    <s v="5,798.00"/>
    <n v="0"/>
  </r>
  <r>
    <x v="378"/>
    <x v="361"/>
    <s v="EACH"/>
    <s v="1,184.50"/>
    <s v="1,462.85"/>
    <s v="Y-DROP"/>
    <s v="935DET"/>
    <x v="12"/>
    <m/>
    <m/>
    <x v="0"/>
    <s v="5,041.00"/>
    <n v="0"/>
  </r>
  <r>
    <x v="379"/>
    <x v="372"/>
    <s v="EACH"/>
    <s v="1,507.31"/>
    <s v="0.00"/>
    <s v="Y-DROP"/>
    <s v="935DET"/>
    <x v="10"/>
    <m/>
    <m/>
    <x v="0"/>
    <s v="5,798.00"/>
    <n v="0"/>
  </r>
  <r>
    <x v="380"/>
    <x v="144"/>
    <s v="EACH"/>
    <s v="1,554.11"/>
    <s v="1,621.68"/>
    <s v="Y-DROP"/>
    <s v="935DET"/>
    <x v="10"/>
    <m/>
    <m/>
    <x v="0"/>
    <s v="5,798.00"/>
    <n v="0"/>
  </r>
  <r>
    <x v="381"/>
    <x v="146"/>
    <s v="EACH"/>
    <s v="1,554.11"/>
    <s v="0.00"/>
    <s v="Y-DROP"/>
    <s v="935DET"/>
    <x v="12"/>
    <m/>
    <m/>
    <x v="0"/>
    <s v="5,041.00"/>
    <n v="0"/>
  </r>
  <r>
    <x v="382"/>
    <x v="151"/>
    <s v="EACH"/>
    <s v="1,273.40"/>
    <s v="0.00"/>
    <s v="Y-DROP"/>
    <s v="935DET"/>
    <x v="10"/>
    <m/>
    <m/>
    <x v="0"/>
    <s v="5,798.00"/>
    <n v="0"/>
  </r>
  <r>
    <x v="383"/>
    <x v="153"/>
    <s v="EACH"/>
    <s v="1,140.00"/>
    <s v="1,079.32"/>
    <s v="Y-DROP"/>
    <s v="935DET"/>
    <x v="11"/>
    <m/>
    <m/>
    <x v="0"/>
    <s v="6,080.00"/>
    <n v="0"/>
  </r>
  <r>
    <x v="384"/>
    <x v="154"/>
    <s v="EACH"/>
    <s v="1,140.00"/>
    <s v="1,259.32"/>
    <s v="Y-DROP"/>
    <s v="935DET"/>
    <x v="10"/>
    <m/>
    <m/>
    <x v="0"/>
    <s v="5,798.00"/>
    <n v="0"/>
  </r>
  <r>
    <x v="385"/>
    <x v="156"/>
    <s v="EACH"/>
    <s v="1,273.40"/>
    <s v="0.00"/>
    <s v="Y-DROP"/>
    <s v="935DET"/>
    <x v="12"/>
    <m/>
    <m/>
    <x v="0"/>
    <s v="5,041.00"/>
    <n v="0"/>
  </r>
  <r>
    <x v="386"/>
    <x v="161"/>
    <s v="EACH"/>
    <s v="1,554.20"/>
    <s v="0.00"/>
    <s v="Y-DROP"/>
    <s v="935DET"/>
    <x v="10"/>
    <m/>
    <m/>
    <x v="0"/>
    <s v="5,798.00"/>
    <n v="0"/>
  </r>
  <r>
    <x v="387"/>
    <x v="163"/>
    <s v="EACH"/>
    <s v="1,595.11"/>
    <s v="1,320.14"/>
    <s v="Y-DROP"/>
    <s v="935DET"/>
    <x v="11"/>
    <m/>
    <m/>
    <x v="0"/>
    <s v="6,080.00"/>
    <n v="0"/>
  </r>
  <r>
    <x v="388"/>
    <x v="164"/>
    <s v="EACH"/>
    <s v="1,360.18"/>
    <s v="0.00"/>
    <s v="Y-DROP"/>
    <s v="935DET"/>
    <x v="10"/>
    <m/>
    <m/>
    <x v="0"/>
    <s v="5,798.00"/>
    <n v="0"/>
  </r>
  <r>
    <x v="389"/>
    <x v="373"/>
    <s v="EACH"/>
    <s v="1,522.20"/>
    <s v="0.00"/>
    <s v="Y-DROP"/>
    <s v="935DET"/>
    <x v="12"/>
    <m/>
    <m/>
    <x v="0"/>
    <s v="5,041.00"/>
    <n v="0"/>
  </r>
  <r>
    <x v="390"/>
    <x v="171"/>
    <s v="EACH"/>
    <s v="1,624.92"/>
    <s v="0.00"/>
    <s v="Y-DROP"/>
    <s v="935DET"/>
    <x v="10"/>
    <m/>
    <m/>
    <x v="0"/>
    <s v="5,798.00"/>
    <n v="0"/>
  </r>
  <r>
    <x v="391"/>
    <x v="374"/>
    <s v="EACH"/>
    <s v="1,394.79"/>
    <s v="1,617.24"/>
    <s v="Y-DROP"/>
    <s v="935DET"/>
    <x v="11"/>
    <m/>
    <m/>
    <x v="0"/>
    <s v="6,080.00"/>
    <n v="0"/>
  </r>
  <r>
    <x v="392"/>
    <x v="174"/>
    <s v="EACH"/>
    <s v="1,557.37"/>
    <s v="0.00"/>
    <s v="Y-DROP"/>
    <s v="935DET"/>
    <x v="10"/>
    <m/>
    <m/>
    <x v="0"/>
    <s v="5,798.00"/>
    <n v="0"/>
  </r>
  <r>
    <x v="393"/>
    <x v="176"/>
    <s v="EACH"/>
    <s v="1,389.57"/>
    <s v="1,340.86"/>
    <s v="Y-DROP"/>
    <s v="935DET"/>
    <x v="12"/>
    <m/>
    <m/>
    <x v="0"/>
    <s v="5,041.00"/>
    <n v="0"/>
  </r>
  <r>
    <x v="394"/>
    <x v="183"/>
    <s v="EACH"/>
    <s v="1,492.80"/>
    <s v="0.00"/>
    <s v="Y-DROP"/>
    <s v="935DET"/>
    <x v="10"/>
    <m/>
    <m/>
    <x v="0"/>
    <s v="5,798.00"/>
    <n v="0"/>
  </r>
  <r>
    <x v="395"/>
    <x v="186"/>
    <s v="EACH"/>
    <s v="1,492.80"/>
    <s v="0.00"/>
    <s v="Y-DROP"/>
    <s v="935DET"/>
    <x v="12"/>
    <m/>
    <m/>
    <x v="0"/>
    <s v="5,041.00"/>
    <n v="0"/>
  </r>
  <r>
    <x v="396"/>
    <x v="375"/>
    <s v="EACH"/>
    <s v="0.00"/>
    <s v="0.00"/>
    <s v="Y-DROP"/>
    <s v=""/>
    <x v="0"/>
    <m/>
    <m/>
    <x v="0"/>
    <s v="0.00"/>
    <n v="0"/>
  </r>
  <r>
    <x v="397"/>
    <x v="195"/>
    <s v="EACH"/>
    <s v="1,381.58"/>
    <s v="0.00"/>
    <s v="Y-DROP"/>
    <s v="935DET"/>
    <x v="11"/>
    <m/>
    <m/>
    <x v="0"/>
    <s v="6,080.00"/>
    <n v="0"/>
  </r>
  <r>
    <x v="398"/>
    <x v="196"/>
    <s v="EACH"/>
    <s v="1,161.52"/>
    <s v="0.00"/>
    <s v="Y-DROP"/>
    <s v="935DET"/>
    <x v="10"/>
    <m/>
    <m/>
    <x v="0"/>
    <s v="5,798.00"/>
    <n v="0"/>
  </r>
  <r>
    <x v="399"/>
    <x v="198"/>
    <s v="EACH"/>
    <s v="1,016.13"/>
    <s v="0.00"/>
    <s v="Y-DROP"/>
    <s v="935DET"/>
    <x v="12"/>
    <m/>
    <m/>
    <x v="0"/>
    <s v="5,041.00"/>
    <n v="0"/>
  </r>
  <r>
    <x v="400"/>
    <x v="205"/>
    <s v="EACH"/>
    <s v="1,163.11"/>
    <s v="0.00"/>
    <s v="Y-DROP"/>
    <s v="935DET"/>
    <x v="10"/>
    <m/>
    <m/>
    <x v="0"/>
    <s v="5,798.00"/>
    <n v="0"/>
  </r>
  <r>
    <x v="401"/>
    <x v="207"/>
    <s v="EACH"/>
    <s v="1,163.11"/>
    <s v="0.00"/>
    <s v="Y-DROP"/>
    <s v="935DET"/>
    <x v="10"/>
    <m/>
    <m/>
    <x v="0"/>
    <s v="5,798.00"/>
    <n v="0"/>
  </r>
  <r>
    <x v="402"/>
    <x v="208"/>
    <s v="EACH"/>
    <s v="968.49"/>
    <s v="925.15"/>
    <s v="Y-DROP"/>
    <s v="935DET"/>
    <x v="11"/>
    <m/>
    <m/>
    <x v="0"/>
    <s v="6,080.00"/>
    <n v="0"/>
  </r>
  <r>
    <x v="403"/>
    <x v="210"/>
    <s v="EACH"/>
    <s v="1,163.11"/>
    <s v="0.00"/>
    <s v="Y-DROP"/>
    <s v="935DET"/>
    <x v="12"/>
    <m/>
    <m/>
    <x v="0"/>
    <s v="5,041.00"/>
    <n v="0"/>
  </r>
  <r>
    <x v="404"/>
    <x v="376"/>
    <s v="EACH"/>
    <s v="1,229.33"/>
    <s v="0.00"/>
    <s v="Y-DROP"/>
    <s v="935DET"/>
    <x v="10"/>
    <m/>
    <m/>
    <x v="0"/>
    <s v="5,798.00"/>
    <n v="0"/>
  </r>
  <r>
    <x v="405"/>
    <x v="377"/>
    <s v="EACH"/>
    <s v="1,509.26"/>
    <s v="0.00"/>
    <s v="Y-DROP"/>
    <s v="935DET"/>
    <x v="11"/>
    <m/>
    <m/>
    <x v="0"/>
    <s v="6,080.00"/>
    <n v="0"/>
  </r>
  <r>
    <x v="406"/>
    <x v="378"/>
    <s v="EACH"/>
    <s v="1,392.69"/>
    <s v="0.00"/>
    <s v="Y-DROP"/>
    <s v="935DET"/>
    <x v="10"/>
    <m/>
    <m/>
    <x v="0"/>
    <s v="5,798.00"/>
    <n v="0"/>
  </r>
  <r>
    <x v="407"/>
    <x v="379"/>
    <s v="EACH"/>
    <s v="1,276.12"/>
    <s v="0.00"/>
    <s v="Y-DROP"/>
    <s v="935DET"/>
    <x v="12"/>
    <m/>
    <m/>
    <x v="0"/>
    <s v="5,041.00"/>
    <n v="0"/>
  </r>
  <r>
    <x v="408"/>
    <x v="284"/>
    <s v="EACH"/>
    <s v="1,300.32"/>
    <s v="1,287.42"/>
    <s v="Y-DROP"/>
    <s v="935DET"/>
    <x v="10"/>
    <m/>
    <m/>
    <x v="0"/>
    <s v="5,798.00"/>
    <n v="0"/>
  </r>
  <r>
    <x v="409"/>
    <x v="286"/>
    <s v="EACH"/>
    <s v="1,294.16"/>
    <s v="1,281.26"/>
    <s v="Y-DROP"/>
    <s v="935DET"/>
    <x v="11"/>
    <m/>
    <m/>
    <x v="0"/>
    <s v="6,080.00"/>
    <n v="0"/>
  </r>
  <r>
    <x v="410"/>
    <x v="287"/>
    <s v="EACH"/>
    <s v="1,354.55"/>
    <s v="0.00"/>
    <s v="Y-DROP"/>
    <s v="935DET"/>
    <x v="10"/>
    <m/>
    <m/>
    <x v="0"/>
    <s v="5,798.00"/>
    <n v="0"/>
  </r>
  <r>
    <x v="411"/>
    <x v="289"/>
    <s v="EACH"/>
    <s v="1,300.32"/>
    <s v="1,287.42"/>
    <s v="Y-DROP"/>
    <s v="935DET"/>
    <x v="12"/>
    <m/>
    <m/>
    <x v="0"/>
    <s v="5,041.00"/>
    <n v="0"/>
  </r>
  <r>
    <x v="412"/>
    <x v="291"/>
    <s v="EACH"/>
    <s v="1,326.95"/>
    <s v="0.00"/>
    <s v="Y-DROP"/>
    <s v="935DET"/>
    <x v="10"/>
    <m/>
    <m/>
    <x v="0"/>
    <s v="5,798.00"/>
    <n v="0"/>
  </r>
  <r>
    <x v="413"/>
    <x v="293"/>
    <s v="EACH"/>
    <s v="1,300.32"/>
    <s v="1,287.42"/>
    <s v="Y-DROP"/>
    <s v="935DET"/>
    <x v="11"/>
    <m/>
    <m/>
    <x v="0"/>
    <s v="6,080.00"/>
    <n v="0"/>
  </r>
  <r>
    <x v="414"/>
    <x v="294"/>
    <s v="EACH"/>
    <s v="1,339.45"/>
    <s v="0.00"/>
    <s v="Y-DROP"/>
    <s v="935DET"/>
    <x v="10"/>
    <m/>
    <m/>
    <x v="0"/>
    <s v="5,798.00"/>
    <n v="0"/>
  </r>
  <r>
    <x v="415"/>
    <x v="296"/>
    <s v="EACH"/>
    <s v="1,300.88"/>
    <s v="1,288.32"/>
    <s v="Y-DROP"/>
    <s v="935DET"/>
    <x v="12"/>
    <m/>
    <m/>
    <x v="0"/>
    <s v="5,041.00"/>
    <n v="0"/>
  </r>
  <r>
    <x v="416"/>
    <x v="380"/>
    <s v="EACH"/>
    <s v="1,740.37"/>
    <s v="0.00"/>
    <s v="Y-DROP"/>
    <s v="935DET"/>
    <x v="11"/>
    <m/>
    <m/>
    <x v="0"/>
    <s v="6,080.00"/>
    <n v="0"/>
  </r>
  <r>
    <x v="417"/>
    <x v="381"/>
    <s v="EACH"/>
    <s v="1,579.17"/>
    <s v="0.00"/>
    <s v="Y-DROP"/>
    <s v="935DET"/>
    <x v="10"/>
    <m/>
    <m/>
    <x v="0"/>
    <s v="5,798.00"/>
    <n v="0"/>
  </r>
  <r>
    <x v="418"/>
    <x v="382"/>
    <s v="EACH"/>
    <s v="1,082.31"/>
    <s v="1,134.28"/>
    <s v="Y-DROP"/>
    <s v="935DET"/>
    <x v="12"/>
    <m/>
    <m/>
    <x v="0"/>
    <s v="5,041.00"/>
    <n v="0"/>
  </r>
  <r>
    <x v="419"/>
    <x v="383"/>
    <s v="EACH"/>
    <s v="1,579.17"/>
    <s v="0.00"/>
    <s v="Y-DROP"/>
    <s v="935DET"/>
    <x v="10"/>
    <m/>
    <m/>
    <x v="0"/>
    <s v="5,798.00"/>
    <n v="0"/>
  </r>
  <r>
    <x v="420"/>
    <x v="384"/>
    <s v="EACH"/>
    <s v="1,379.32"/>
    <s v="0.00"/>
    <s v="Y-DROP"/>
    <s v="935DET"/>
    <x v="11"/>
    <m/>
    <m/>
    <x v="0"/>
    <s v="6,080.00"/>
    <n v="0"/>
  </r>
  <r>
    <x v="421"/>
    <x v="385"/>
    <s v="EACH"/>
    <s v="1,230.56"/>
    <s v="0.00"/>
    <s v="Y-DROP"/>
    <s v="935DET"/>
    <x v="10"/>
    <m/>
    <m/>
    <x v="0"/>
    <s v="5,798.00"/>
    <n v="0"/>
  </r>
  <r>
    <x v="422"/>
    <x v="386"/>
    <s v="EACH"/>
    <s v="1,230.56"/>
    <s v="0.00"/>
    <s v="Y-DROP"/>
    <s v="935DET"/>
    <x v="10"/>
    <m/>
    <m/>
    <x v="0"/>
    <s v="5,798.00"/>
    <n v="0"/>
  </r>
  <r>
    <x v="423"/>
    <x v="387"/>
    <s v="EACH"/>
    <s v="899.70"/>
    <s v="1,065.14"/>
    <s v="Y-DROP"/>
    <s v="935DET"/>
    <x v="12"/>
    <m/>
    <m/>
    <x v="0"/>
    <s v="5,041.00"/>
    <n v="0"/>
  </r>
  <r>
    <x v="424"/>
    <x v="356"/>
    <s v="EACH"/>
    <s v="1,537.98"/>
    <s v="0.00"/>
    <s v="Y-DROP"/>
    <s v="935DET"/>
    <x v="10"/>
    <m/>
    <m/>
    <x v="0"/>
    <s v="5,798.00"/>
    <n v="0"/>
  </r>
  <r>
    <x v="425"/>
    <x v="358"/>
    <s v="EACH"/>
    <s v="1,707.00"/>
    <s v="0.00"/>
    <s v="Y-DROP"/>
    <s v="935DET"/>
    <x v="11"/>
    <m/>
    <m/>
    <x v="0"/>
    <s v="6,080.00"/>
    <n v="0"/>
  </r>
  <r>
    <x v="426"/>
    <x v="359"/>
    <s v="EACH"/>
    <s v="1,625.80"/>
    <s v="0.00"/>
    <s v="Y-DROP"/>
    <s v="935DET"/>
    <x v="10"/>
    <m/>
    <m/>
    <x v="0"/>
    <s v="5,798.00"/>
    <n v="0"/>
  </r>
  <r>
    <x v="427"/>
    <x v="193"/>
    <s v="EACH"/>
    <s v="1,016.13"/>
    <s v="0.00"/>
    <s v="Y-DROP"/>
    <s v="935DET"/>
    <x v="10"/>
    <m/>
    <m/>
    <x v="0"/>
    <s v="5,798.00"/>
    <n v="0"/>
  </r>
  <r>
    <x v="428"/>
    <x v="352"/>
    <s v="EACH"/>
    <s v="1,417.01"/>
    <s v="0.00"/>
    <s v="Y-DROP"/>
    <s v="935DET"/>
    <x v="10"/>
    <m/>
    <m/>
    <x v="0"/>
    <s v="5,798.00"/>
    <n v="0"/>
  </r>
  <r>
    <x v="429"/>
    <x v="388"/>
    <s v="EACH"/>
    <s v="276.72"/>
    <s v="211.11"/>
    <s v="Y-DROP"/>
    <s v="935DET"/>
    <x v="4"/>
    <m/>
    <m/>
    <x v="0"/>
    <s v="2,299.00"/>
    <n v="0"/>
  </r>
  <r>
    <x v="430"/>
    <x v="389"/>
    <s v="EACH"/>
    <s v="201.97"/>
    <s v="0.00"/>
    <s v="Y-DROP"/>
    <s v="935DET"/>
    <x v="5"/>
    <m/>
    <m/>
    <x v="0"/>
    <s v="2,905.00"/>
    <n v="0"/>
  </r>
  <r>
    <x v="431"/>
    <x v="390"/>
    <s v="EACH"/>
    <s v="373.12"/>
    <s v="207.09"/>
    <s v="Y-DROP"/>
    <s v="935DET"/>
    <x v="6"/>
    <m/>
    <m/>
    <x v="0"/>
    <s v="3,033.00"/>
    <n v="0"/>
  </r>
  <r>
    <x v="432"/>
    <x v="391"/>
    <s v="EACH"/>
    <s v="251.49"/>
    <s v="0.00"/>
    <s v="Y-DROP"/>
    <s v="935DET"/>
    <x v="8"/>
    <m/>
    <m/>
    <x v="0"/>
    <s v="3,350.00"/>
    <n v="0"/>
  </r>
  <r>
    <x v="433"/>
    <x v="392"/>
    <s v="EACH"/>
    <s v="251.49"/>
    <s v="0.00"/>
    <s v="Y-DROP"/>
    <s v="935DET"/>
    <x v="7"/>
    <m/>
    <m/>
    <x v="0"/>
    <s v="3,883.00"/>
    <n v="0"/>
  </r>
  <r>
    <x v="434"/>
    <x v="393"/>
    <s v="EACH"/>
    <s v="473.13"/>
    <s v="442.37"/>
    <s v="Y-DROP"/>
    <s v="935DET"/>
    <x v="9"/>
    <m/>
    <m/>
    <x v="0"/>
    <s v="4,573.00"/>
    <n v="0"/>
  </r>
  <r>
    <x v="435"/>
    <x v="394"/>
    <s v="EACH"/>
    <s v="473.94"/>
    <s v="438.29"/>
    <s v="Y-DROP"/>
    <s v="935DET"/>
    <x v="9"/>
    <m/>
    <m/>
    <x v="0"/>
    <s v="4,573.00"/>
    <n v="0"/>
  </r>
  <r>
    <x v="436"/>
    <x v="395"/>
    <s v="EACH"/>
    <s v="473.13"/>
    <s v="362.80"/>
    <s v="Y-DROP"/>
    <s v="935DET"/>
    <x v="9"/>
    <m/>
    <m/>
    <x v="0"/>
    <s v="4,573.00"/>
    <n v="0"/>
  </r>
  <r>
    <x v="437"/>
    <x v="396"/>
    <s v="EACH"/>
    <s v="537.10"/>
    <s v="501.10"/>
    <s v="Y-DROP"/>
    <s v="935DET"/>
    <x v="12"/>
    <m/>
    <m/>
    <x v="0"/>
    <s v="5,041.00"/>
    <n v="0"/>
  </r>
  <r>
    <x v="438"/>
    <x v="397"/>
    <s v="EACH"/>
    <s v="592.65"/>
    <s v="530.01"/>
    <s v="Y-DROP"/>
    <s v="935DET"/>
    <x v="10"/>
    <m/>
    <m/>
    <x v="0"/>
    <s v="5,798.00"/>
    <n v="0"/>
  </r>
  <r>
    <x v="439"/>
    <x v="398"/>
    <s v="EACH"/>
    <s v="571.98"/>
    <s v="0.00"/>
    <s v="Y-DROP"/>
    <s v="935DET"/>
    <x v="10"/>
    <m/>
    <m/>
    <x v="0"/>
    <s v="5,798.00"/>
    <n v="0"/>
  </r>
  <r>
    <x v="440"/>
    <x v="399"/>
    <s v="EACH"/>
    <s v="592.48"/>
    <s v="550.51"/>
    <s v="Y-DROP"/>
    <s v="935DET"/>
    <x v="11"/>
    <m/>
    <m/>
    <x v="0"/>
    <s v="6,080.00"/>
    <n v="0"/>
  </r>
  <r>
    <x v="441"/>
    <x v="259"/>
    <s v="EACH"/>
    <s v="1,010.60"/>
    <s v="929.31"/>
    <s v="Y-DROP"/>
    <s v="935DET"/>
    <x v="12"/>
    <m/>
    <m/>
    <x v="0"/>
    <s v="5,041.00"/>
    <n v="0"/>
  </r>
  <r>
    <x v="442"/>
    <x v="400"/>
    <s v="EACH"/>
    <s v="1,010.60"/>
    <s v="949.81"/>
    <s v="Y-DROP"/>
    <s v="935DET"/>
    <x v="12"/>
    <m/>
    <m/>
    <x v="0"/>
    <s v="5,041.00"/>
    <n v="0"/>
  </r>
  <r>
    <x v="443"/>
    <x v="279"/>
    <s v="EACH"/>
    <s v="1,279.33"/>
    <s v="1,994.09"/>
    <s v="Y-DROP"/>
    <s v="935DET"/>
    <x v="12"/>
    <m/>
    <m/>
    <x v="0"/>
    <s v="5,041.00"/>
    <n v="0"/>
  </r>
  <r>
    <x v="444"/>
    <x v="280"/>
    <s v="EACH"/>
    <s v="1,279.33"/>
    <s v="1,234.96"/>
    <s v="Y-DROP"/>
    <s v="935DET"/>
    <x v="12"/>
    <m/>
    <m/>
    <x v="0"/>
    <s v="5,041.00"/>
    <n v="0"/>
  </r>
  <r>
    <x v="445"/>
    <x v="401"/>
    <s v="EACH"/>
    <s v="513.42"/>
    <s v="507.41"/>
    <s v="Y-DROP"/>
    <s v=""/>
    <x v="9"/>
    <m/>
    <m/>
    <x v="0"/>
    <s v="4,573.00"/>
    <n v="0"/>
  </r>
  <r>
    <x v="446"/>
    <x v="402"/>
    <s v="EACH"/>
    <s v="474.21"/>
    <s v="444.81"/>
    <s v="Y-DROP"/>
    <s v=""/>
    <x v="12"/>
    <m/>
    <m/>
    <x v="0"/>
    <s v="5,041.00"/>
    <n v="0"/>
  </r>
  <r>
    <x v="447"/>
    <x v="403"/>
    <s v="EACH"/>
    <s v="668.63"/>
    <s v="638.21"/>
    <s v="Y-DROP"/>
    <s v=""/>
    <x v="9"/>
    <m/>
    <m/>
    <x v="0"/>
    <s v="4,573.00"/>
    <n v="0"/>
  </r>
  <r>
    <x v="448"/>
    <x v="404"/>
    <s v="EACH"/>
    <s v="753.47"/>
    <s v="719.24"/>
    <s v="Y-DROP"/>
    <s v=""/>
    <x v="12"/>
    <m/>
    <m/>
    <x v="0"/>
    <s v="5,041.00"/>
    <n v="0"/>
  </r>
  <r>
    <x v="449"/>
    <x v="405"/>
    <s v="EACH"/>
    <s v="637.31"/>
    <s v="499.19"/>
    <s v="Y-DROP"/>
    <s v=""/>
    <x v="9"/>
    <m/>
    <m/>
    <x v="0"/>
    <s v="4,573.00"/>
    <n v="0"/>
  </r>
  <r>
    <x v="450"/>
    <x v="406"/>
    <s v="EACH"/>
    <s v="587.53"/>
    <s v="0.00"/>
    <s v="Y-DROP"/>
    <s v=""/>
    <x v="9"/>
    <m/>
    <m/>
    <x v="0"/>
    <s v="4,573.00"/>
    <n v="0"/>
  </r>
  <r>
    <x v="451"/>
    <x v="407"/>
    <s v="EACH"/>
    <s v="772.15"/>
    <s v="0.00"/>
    <s v="Y-DROP"/>
    <s v=""/>
    <x v="11"/>
    <m/>
    <m/>
    <x v="0"/>
    <s v="6,080.00"/>
    <n v="0"/>
  </r>
  <r>
    <x v="452"/>
    <x v="408"/>
    <s v="EACH"/>
    <s v="517.12"/>
    <s v="0.00"/>
    <s v="Y-DROP"/>
    <s v=""/>
    <x v="9"/>
    <m/>
    <m/>
    <x v="0"/>
    <s v="4,573.00"/>
    <n v="0"/>
  </r>
  <r>
    <x v="453"/>
    <x v="409"/>
    <s v="EACH"/>
    <s v="0.00"/>
    <s v="0.00"/>
    <s v="Y-DROP"/>
    <s v="935DET"/>
    <x v="2"/>
    <m/>
    <m/>
    <x v="0"/>
    <s v="0.00"/>
    <n v="0"/>
  </r>
  <r>
    <x v="454"/>
    <x v="410"/>
    <s v="EACH"/>
    <s v="0.00"/>
    <s v="0.00"/>
    <s v="Y-DROP"/>
    <s v="935DET"/>
    <x v="2"/>
    <m/>
    <m/>
    <x v="0"/>
    <s v="0.00"/>
    <n v="0"/>
  </r>
  <r>
    <x v="455"/>
    <x v="411"/>
    <s v="EACH"/>
    <s v="344.27"/>
    <s v="0.00"/>
    <s v="Y-DROP"/>
    <s v="935DET"/>
    <x v="13"/>
    <m/>
    <m/>
    <x v="0"/>
    <s v="900.00"/>
    <n v="0"/>
  </r>
  <r>
    <x v="456"/>
    <x v="412"/>
    <s v="EACH"/>
    <s v="408.44"/>
    <s v="0.00"/>
    <s v="Y-DROP"/>
    <s v=""/>
    <x v="14"/>
    <m/>
    <m/>
    <x v="0"/>
    <s v="1,200.00"/>
    <n v="0"/>
  </r>
  <r>
    <x v="457"/>
    <x v="413"/>
    <s v="EACH"/>
    <s v="536.78"/>
    <s v="0.00"/>
    <s v="Y-DROP"/>
    <s v=""/>
    <x v="15"/>
    <m/>
    <m/>
    <x v="0"/>
    <s v="1,800.00"/>
    <n v="0"/>
  </r>
  <r>
    <x v="458"/>
    <x v="414"/>
    <s v="EACH"/>
    <s v="338.49"/>
    <s v="0.00"/>
    <s v="Y-DROP"/>
    <s v="935DET"/>
    <x v="13"/>
    <m/>
    <m/>
    <x v="0"/>
    <s v="900.00"/>
    <n v="0"/>
  </r>
  <r>
    <x v="459"/>
    <x v="415"/>
    <s v="EACH"/>
    <s v="459.72"/>
    <s v="0.00"/>
    <s v="Y-DROP"/>
    <s v=""/>
    <x v="14"/>
    <m/>
    <m/>
    <x v="0"/>
    <s v="1,200.00"/>
    <n v="0"/>
  </r>
  <r>
    <x v="460"/>
    <x v="416"/>
    <s v="EACH"/>
    <s v="702.18"/>
    <s v="0.00"/>
    <s v="Y-DROP"/>
    <s v=""/>
    <x v="15"/>
    <m/>
    <m/>
    <x v="0"/>
    <s v="1,800.00"/>
    <n v="0"/>
  </r>
  <r>
    <x v="461"/>
    <x v="417"/>
    <s v="EACH"/>
    <s v="750.65"/>
    <s v="0.00"/>
    <s v="Y-DROP"/>
    <s v=""/>
    <x v="16"/>
    <m/>
    <m/>
    <x v="0"/>
    <s v="2,100.00"/>
    <n v="0"/>
  </r>
  <r>
    <x v="462"/>
    <x v="418"/>
    <s v="EACH"/>
    <s v="226.81"/>
    <s v="0.00"/>
    <s v="Y-DROP"/>
    <s v="935DET"/>
    <x v="13"/>
    <m/>
    <m/>
    <x v="0"/>
    <s v="900.00"/>
    <n v="0"/>
  </r>
  <r>
    <x v="463"/>
    <x v="419"/>
    <s v="EACH"/>
    <s v="291.28"/>
    <s v="0.00"/>
    <s v="Y-DROP"/>
    <s v=""/>
    <x v="14"/>
    <m/>
    <m/>
    <x v="0"/>
    <s v="1,200.00"/>
    <n v="0"/>
  </r>
  <r>
    <x v="464"/>
    <x v="420"/>
    <s v="EACH"/>
    <s v="420.22"/>
    <s v="484.30"/>
    <s v="Y-DROP"/>
    <s v=""/>
    <x v="15"/>
    <m/>
    <m/>
    <x v="0"/>
    <s v="1,800.00"/>
    <n v="0"/>
  </r>
  <r>
    <x v="465"/>
    <x v="421"/>
    <s v="EACH"/>
    <s v="494.92"/>
    <s v="0.00"/>
    <s v="Y-DROP"/>
    <s v=""/>
    <x v="16"/>
    <m/>
    <m/>
    <x v="0"/>
    <s v="2,100.00"/>
    <n v="0"/>
  </r>
  <r>
    <x v="466"/>
    <x v="422"/>
    <s v="EACH"/>
    <s v="226.81"/>
    <s v="0.00"/>
    <s v="Y-DROP"/>
    <s v="935DET"/>
    <x v="13"/>
    <m/>
    <m/>
    <x v="0"/>
    <s v="900.00"/>
    <n v="0"/>
  </r>
  <r>
    <x v="467"/>
    <x v="423"/>
    <s v="EACH"/>
    <s v="291.28"/>
    <s v="0.00"/>
    <s v="Y-DROP"/>
    <s v=""/>
    <x v="14"/>
    <m/>
    <m/>
    <x v="0"/>
    <s v="1,200.00"/>
    <n v="0"/>
  </r>
  <r>
    <x v="468"/>
    <x v="424"/>
    <s v="EACH"/>
    <s v="420.22"/>
    <s v="0.00"/>
    <s v="Y-DROP"/>
    <s v=""/>
    <x v="15"/>
    <m/>
    <m/>
    <x v="0"/>
    <s v="1,800.00"/>
    <n v="0"/>
  </r>
  <r>
    <x v="469"/>
    <x v="425"/>
    <s v="EACH"/>
    <s v="494.92"/>
    <s v="0.00"/>
    <s v="Y-DROP"/>
    <s v=""/>
    <x v="16"/>
    <m/>
    <m/>
    <x v="0"/>
    <s v="2,100.00"/>
    <n v="0"/>
  </r>
  <r>
    <x v="470"/>
    <x v="426"/>
    <s v="EACH"/>
    <s v="290.41"/>
    <s v="0.00"/>
    <s v="Y-DROP"/>
    <s v="935DET"/>
    <x v="13"/>
    <m/>
    <m/>
    <x v="0"/>
    <s v="900.00"/>
    <n v="0"/>
  </r>
  <r>
    <x v="471"/>
    <x v="427"/>
    <s v="EACH"/>
    <s v="367.11"/>
    <s v="0.00"/>
    <s v="Y-DROP"/>
    <s v=""/>
    <x v="14"/>
    <m/>
    <m/>
    <x v="0"/>
    <s v="1,200.00"/>
    <n v="0"/>
  </r>
  <r>
    <x v="472"/>
    <x v="428"/>
    <s v="EACH"/>
    <s v="520.53"/>
    <s v="0.00"/>
    <s v="Y-DROP"/>
    <s v=""/>
    <x v="15"/>
    <m/>
    <m/>
    <x v="0"/>
    <s v="1,800.00"/>
    <n v="0"/>
  </r>
  <r>
    <x v="473"/>
    <x v="429"/>
    <s v="EACH"/>
    <s v="597.24"/>
    <s v="0.00"/>
    <s v="Y-DROP"/>
    <s v=""/>
    <x v="16"/>
    <m/>
    <m/>
    <x v="0"/>
    <s v="2,100.00"/>
    <n v="0"/>
  </r>
  <r>
    <x v="474"/>
    <x v="430"/>
    <s v="EACH"/>
    <s v="325.40"/>
    <s v="0.00"/>
    <s v="Y-DROP"/>
    <s v="935DET"/>
    <x v="13"/>
    <m/>
    <m/>
    <x v="0"/>
    <s v="900.00"/>
    <n v="0"/>
  </r>
  <r>
    <x v="475"/>
    <x v="431"/>
    <s v="EACH"/>
    <s v="418.39"/>
    <s v="0.00"/>
    <s v="Y-DROP"/>
    <s v=""/>
    <x v="14"/>
    <m/>
    <m/>
    <x v="0"/>
    <s v="1,200.00"/>
    <n v="0"/>
  </r>
  <r>
    <x v="476"/>
    <x v="432"/>
    <s v="EACH"/>
    <s v="542.14"/>
    <s v="0.00"/>
    <s v="Y-DROP"/>
    <s v=""/>
    <x v="15"/>
    <m/>
    <m/>
    <x v="0"/>
    <s v="1,800.00"/>
    <n v="0"/>
  </r>
  <r>
    <x v="477"/>
    <x v="433"/>
    <s v="EACH"/>
    <s v="581.79"/>
    <s v="0.00"/>
    <s v="Y-DROP"/>
    <s v=""/>
    <x v="16"/>
    <m/>
    <m/>
    <x v="0"/>
    <s v="2,100.00"/>
    <n v="0"/>
  </r>
  <r>
    <x v="478"/>
    <x v="434"/>
    <s v="EACH"/>
    <s v="277.72"/>
    <s v="0.00"/>
    <s v="Y-DROP"/>
    <s v="935DET"/>
    <x v="13"/>
    <m/>
    <m/>
    <x v="0"/>
    <s v="900.00"/>
    <n v="0"/>
  </r>
  <r>
    <x v="479"/>
    <x v="435"/>
    <s v="EACH"/>
    <s v="320.51"/>
    <s v="0.00"/>
    <s v="Y-DROP"/>
    <s v=""/>
    <x v="14"/>
    <m/>
    <m/>
    <x v="0"/>
    <s v="1,200.00"/>
    <n v="0"/>
  </r>
  <r>
    <x v="480"/>
    <x v="436"/>
    <s v="EACH"/>
    <s v="453.24"/>
    <s v="496.14"/>
    <s v="Y-DROP"/>
    <s v=""/>
    <x v="15"/>
    <m/>
    <m/>
    <x v="0"/>
    <s v="1,800.00"/>
    <n v="0"/>
  </r>
  <r>
    <x v="481"/>
    <x v="437"/>
    <s v="EACH"/>
    <s v="458.95"/>
    <s v="0.00"/>
    <s v="Y-DROP"/>
    <s v=""/>
    <x v="16"/>
    <m/>
    <m/>
    <x v="0"/>
    <s v="2,100.00"/>
    <n v="0"/>
  </r>
  <r>
    <x v="482"/>
    <x v="438"/>
    <s v="EACH"/>
    <s v="301.81"/>
    <s v="0.00"/>
    <s v="Y-DROP"/>
    <s v="935DET"/>
    <x v="13"/>
    <m/>
    <m/>
    <x v="0"/>
    <s v="900.00"/>
    <n v="0"/>
  </r>
  <r>
    <x v="483"/>
    <x v="439"/>
    <s v="EACH"/>
    <s v="381.34"/>
    <s v="0.00"/>
    <s v="Y-DROP"/>
    <s v=""/>
    <x v="14"/>
    <m/>
    <m/>
    <x v="0"/>
    <s v="1,200.00"/>
    <n v="0"/>
  </r>
  <r>
    <x v="484"/>
    <x v="440"/>
    <s v="EACH"/>
    <s v="540.40"/>
    <s v="0.00"/>
    <s v="Y-DROP"/>
    <s v=""/>
    <x v="15"/>
    <m/>
    <m/>
    <x v="0"/>
    <s v="1,800.00"/>
    <n v="0"/>
  </r>
  <r>
    <x v="485"/>
    <x v="441"/>
    <s v="EACH"/>
    <s v="519.90"/>
    <s v="0.00"/>
    <s v="Y-DROP"/>
    <s v=""/>
    <x v="16"/>
    <m/>
    <m/>
    <x v="0"/>
    <s v="2,100.00"/>
    <n v="0"/>
  </r>
  <r>
    <x v="486"/>
    <x v="442"/>
    <s v="EACH"/>
    <s v="306.75"/>
    <s v="0.00"/>
    <s v="Y-DROP"/>
    <s v="935DET"/>
    <x v="13"/>
    <m/>
    <m/>
    <x v="0"/>
    <s v="900.00"/>
    <n v="0"/>
  </r>
  <r>
    <x v="487"/>
    <x v="443"/>
    <s v="EACH"/>
    <s v="404.74"/>
    <s v="0.00"/>
    <s v="Y-DROP"/>
    <s v=""/>
    <x v="14"/>
    <m/>
    <m/>
    <x v="0"/>
    <s v="1,200.00"/>
    <n v="0"/>
  </r>
  <r>
    <x v="488"/>
    <x v="444"/>
    <s v="EACH"/>
    <s v="582.15"/>
    <s v="0.00"/>
    <s v="Y-DROP"/>
    <s v=""/>
    <x v="15"/>
    <m/>
    <m/>
    <x v="0"/>
    <s v="1,800.00"/>
    <n v="0"/>
  </r>
  <r>
    <x v="489"/>
    <x v="445"/>
    <s v="EACH"/>
    <s v="670.86"/>
    <s v="711.04"/>
    <s v="Y-DROP"/>
    <s v=""/>
    <x v="16"/>
    <m/>
    <m/>
    <x v="0"/>
    <s v="2,100.00"/>
    <n v="0"/>
  </r>
  <r>
    <x v="490"/>
    <x v="446"/>
    <s v="EACH"/>
    <s v="306.75"/>
    <s v="0.00"/>
    <s v="Y-DROP"/>
    <s v="935DET"/>
    <x v="13"/>
    <m/>
    <m/>
    <x v="0"/>
    <s v="900.00"/>
    <n v="0"/>
  </r>
  <r>
    <x v="491"/>
    <x v="447"/>
    <s v="EACH"/>
    <s v="404.74"/>
    <s v="0.00"/>
    <s v="Y-DROP"/>
    <s v=""/>
    <x v="14"/>
    <m/>
    <m/>
    <x v="0"/>
    <s v="1,200.00"/>
    <n v="0"/>
  </r>
  <r>
    <x v="492"/>
    <x v="448"/>
    <s v="EACH"/>
    <s v="582.15"/>
    <s v="0.00"/>
    <s v="Y-DROP"/>
    <s v=""/>
    <x v="15"/>
    <m/>
    <m/>
    <x v="0"/>
    <s v="1,800.00"/>
    <n v="0"/>
  </r>
  <r>
    <x v="493"/>
    <x v="449"/>
    <s v="EACH"/>
    <s v="670.86"/>
    <s v="0.00"/>
    <s v="Y-DROP"/>
    <s v=""/>
    <x v="16"/>
    <m/>
    <m/>
    <x v="0"/>
    <s v="2,100.00"/>
    <n v="0"/>
  </r>
  <r>
    <x v="494"/>
    <x v="450"/>
    <s v="EACH"/>
    <s v="441.00"/>
    <s v="0.00"/>
    <s v="Y-DROP"/>
    <s v="935DET"/>
    <x v="13"/>
    <m/>
    <m/>
    <x v="0"/>
    <s v="900.00"/>
    <n v="0"/>
  </r>
  <r>
    <x v="495"/>
    <x v="451"/>
    <s v="EACH"/>
    <s v="529.71"/>
    <s v="0.00"/>
    <s v="Y-DROP"/>
    <s v=""/>
    <x v="14"/>
    <m/>
    <m/>
    <x v="0"/>
    <s v="1,200.00"/>
    <n v="0"/>
  </r>
  <r>
    <x v="496"/>
    <x v="452"/>
    <s v="EACH"/>
    <s v="682.29"/>
    <s v="0.00"/>
    <s v="Y-DROP"/>
    <s v=""/>
    <x v="15"/>
    <m/>
    <m/>
    <x v="0"/>
    <s v="1,800.00"/>
    <n v="0"/>
  </r>
  <r>
    <x v="497"/>
    <x v="453"/>
    <s v="EACH"/>
    <s v="771.00"/>
    <s v="0.00"/>
    <s v="Y-DROP"/>
    <s v=""/>
    <x v="16"/>
    <m/>
    <m/>
    <x v="0"/>
    <s v="2,100.00"/>
    <n v="0"/>
  </r>
  <r>
    <x v="498"/>
    <x v="454"/>
    <s v="EACH"/>
    <s v="247.39"/>
    <s v="0.00"/>
    <s v="Y-DROP"/>
    <s v="935DET"/>
    <x v="13"/>
    <m/>
    <m/>
    <x v="0"/>
    <s v="900.00"/>
    <n v="0"/>
  </r>
  <r>
    <x v="499"/>
    <x v="455"/>
    <s v="EACH"/>
    <s v="324.82"/>
    <s v="0.00"/>
    <s v="Y-DROP"/>
    <s v=""/>
    <x v="14"/>
    <m/>
    <m/>
    <x v="0"/>
    <s v="1,200.00"/>
    <n v="0"/>
  </r>
  <r>
    <x v="500"/>
    <x v="456"/>
    <s v="EACH"/>
    <s v="479.68"/>
    <s v="0.00"/>
    <s v="Y-DROP"/>
    <s v=""/>
    <x v="15"/>
    <m/>
    <m/>
    <x v="0"/>
    <s v="1,800.00"/>
    <n v="0"/>
  </r>
  <r>
    <x v="501"/>
    <x v="457"/>
    <s v="EACH"/>
    <s v="281.15"/>
    <s v="0.00"/>
    <s v="Y-DROP"/>
    <s v="935DET"/>
    <x v="13"/>
    <m/>
    <m/>
    <x v="0"/>
    <s v="900.00"/>
    <n v="0"/>
  </r>
  <r>
    <x v="502"/>
    <x v="458"/>
    <s v="EACH"/>
    <s v="445.99"/>
    <s v="0.00"/>
    <s v="Y-DROP"/>
    <s v=""/>
    <x v="14"/>
    <m/>
    <m/>
    <x v="0"/>
    <s v="1,200.00"/>
    <n v="0"/>
  </r>
  <r>
    <x v="503"/>
    <x v="459"/>
    <s v="EACH"/>
    <s v="482.68"/>
    <s v="513.43"/>
    <s v="Y-DROP"/>
    <s v=""/>
    <x v="15"/>
    <m/>
    <m/>
    <x v="0"/>
    <s v="1,800.00"/>
    <n v="0"/>
  </r>
  <r>
    <x v="504"/>
    <x v="460"/>
    <s v="EACH"/>
    <s v="291.50"/>
    <s v="0.00"/>
    <s v="Y-DROP"/>
    <s v="935DET"/>
    <x v="13"/>
    <m/>
    <m/>
    <x v="0"/>
    <s v="900.00"/>
    <n v="0"/>
  </r>
  <r>
    <x v="505"/>
    <x v="461"/>
    <s v="EACH"/>
    <s v="359.69"/>
    <s v="0.00"/>
    <s v="Y-DROP"/>
    <s v=""/>
    <x v="14"/>
    <m/>
    <m/>
    <x v="0"/>
    <s v="1,200.00"/>
    <n v="0"/>
  </r>
  <r>
    <x v="506"/>
    <x v="462"/>
    <s v="EACH"/>
    <s v="496.07"/>
    <s v="0.00"/>
    <s v="Y-DROP"/>
    <s v=""/>
    <x v="15"/>
    <m/>
    <m/>
    <x v="0"/>
    <s v="1,800.00"/>
    <n v="0"/>
  </r>
  <r>
    <x v="507"/>
    <x v="463"/>
    <s v="EACH"/>
    <s v="411.25"/>
    <s v="0.00"/>
    <s v="Y-DROP"/>
    <s v="935DET"/>
    <x v="13"/>
    <m/>
    <m/>
    <x v="0"/>
    <s v="900.00"/>
    <n v="0"/>
  </r>
  <r>
    <x v="508"/>
    <x v="464"/>
    <s v="EACH"/>
    <s v="459.72"/>
    <s v="0.00"/>
    <s v="Y-DROP"/>
    <s v=""/>
    <x v="14"/>
    <m/>
    <m/>
    <x v="0"/>
    <s v="1,200.00"/>
    <n v="0"/>
  </r>
  <r>
    <x v="509"/>
    <x v="465"/>
    <s v="EACH"/>
    <s v="702.18"/>
    <s v="0.00"/>
    <s v="Y-DROP"/>
    <s v=""/>
    <x v="15"/>
    <m/>
    <m/>
    <x v="0"/>
    <s v="1,800.00"/>
    <n v="0"/>
  </r>
  <r>
    <x v="510"/>
    <x v="466"/>
    <s v="EACH"/>
    <s v="569.84"/>
    <s v="0.00"/>
    <s v="Y-DROP"/>
    <s v=""/>
    <x v="13"/>
    <m/>
    <m/>
    <x v="0"/>
    <s v="900.00"/>
    <n v="0"/>
  </r>
  <r>
    <x v="511"/>
    <x v="467"/>
    <s v="EACH"/>
    <s v="569.84"/>
    <s v="0.00"/>
    <s v="Y-DROP"/>
    <s v=""/>
    <x v="14"/>
    <m/>
    <m/>
    <x v="0"/>
    <s v="1,200.00"/>
    <n v="0"/>
  </r>
  <r>
    <x v="512"/>
    <x v="468"/>
    <s v="EACH"/>
    <s v="569.84"/>
    <s v="0.00"/>
    <s v="Y-DROP"/>
    <s v=""/>
    <x v="13"/>
    <m/>
    <m/>
    <x v="0"/>
    <s v="900.00"/>
    <n v="0"/>
  </r>
  <r>
    <x v="513"/>
    <x v="469"/>
    <s v="EACH"/>
    <s v="569.84"/>
    <s v="0.00"/>
    <s v="Y-DROP"/>
    <s v=""/>
    <x v="14"/>
    <m/>
    <m/>
    <x v="0"/>
    <s v="1,200.00"/>
    <n v="0"/>
  </r>
  <r>
    <x v="514"/>
    <x v="470"/>
    <s v="EACH"/>
    <s v="569.84"/>
    <s v="0.00"/>
    <s v="Y-DROP"/>
    <s v=""/>
    <x v="15"/>
    <m/>
    <m/>
    <x v="0"/>
    <s v="1,800.00"/>
    <n v="0"/>
  </r>
  <r>
    <x v="515"/>
    <x v="471"/>
    <s v="EACH"/>
    <s v="0.00"/>
    <s v="0.00"/>
    <s v="Y-DROP"/>
    <s v=""/>
    <x v="16"/>
    <m/>
    <m/>
    <x v="0"/>
    <s v="2,100.00"/>
    <n v="0"/>
  </r>
  <r>
    <x v="516"/>
    <x v="472"/>
    <s v="EACH"/>
    <s v="0.00"/>
    <s v="0.00"/>
    <s v="Y-DROP"/>
    <s v=""/>
    <x v="13"/>
    <m/>
    <m/>
    <x v="0"/>
    <s v="900.00"/>
    <n v="0"/>
  </r>
  <r>
    <x v="517"/>
    <x v="473"/>
    <s v="EACH"/>
    <s v="0.00"/>
    <s v="0.00"/>
    <s v="Y-DROP"/>
    <s v=""/>
    <x v="14"/>
    <m/>
    <m/>
    <x v="0"/>
    <s v="1,200.00"/>
    <n v="0"/>
  </r>
  <r>
    <x v="518"/>
    <x v="474"/>
    <s v="EACH"/>
    <s v="0.00"/>
    <s v="0.00"/>
    <s v="Y-DROP"/>
    <s v=""/>
    <x v="15"/>
    <m/>
    <m/>
    <x v="0"/>
    <s v="1,800.00"/>
    <n v="0"/>
  </r>
  <r>
    <x v="519"/>
    <x v="475"/>
    <s v="EACH"/>
    <s v="163.59"/>
    <s v="198.07"/>
    <s v="Y-DROP"/>
    <s v=""/>
    <x v="1"/>
    <s v="Each"/>
    <s v="BASE2016"/>
    <x v="33"/>
    <s v="400.00"/>
    <n v="0"/>
  </r>
  <r>
    <x v="520"/>
    <x v="476"/>
    <s v="EACH"/>
    <s v="43.70"/>
    <s v="48.86"/>
    <s v="Y-DROP"/>
    <s v=""/>
    <x v="1"/>
    <s v="Each"/>
    <s v="BASE2016"/>
    <x v="34"/>
    <s v="180.00"/>
    <n v="0"/>
  </r>
  <r>
    <x v="521"/>
    <x v="477"/>
    <s v="EACH"/>
    <s v="45.54"/>
    <s v="50.70"/>
    <s v="Y-DROP"/>
    <s v=""/>
    <x v="1"/>
    <s v="Each"/>
    <s v="BASE2016"/>
    <x v="35"/>
    <s v="190.00"/>
    <n v="0"/>
  </r>
  <r>
    <x v="522"/>
    <x v="478"/>
    <s v="EACH"/>
    <s v="84.65"/>
    <s v="0.00"/>
    <s v="Y-DROP"/>
    <s v=""/>
    <x v="1"/>
    <s v="Each"/>
    <s v="BASE2016"/>
    <x v="36"/>
    <s v="350.00"/>
    <n v="0"/>
  </r>
  <r>
    <x v="523"/>
    <x v="479"/>
    <s v="EACH"/>
    <s v="60.59"/>
    <s v="68.34"/>
    <s v="Y-DROP"/>
    <s v=""/>
    <x v="1"/>
    <s v="Each"/>
    <s v="BASE2016"/>
    <x v="37"/>
    <s v="220.00"/>
    <n v="0"/>
  </r>
  <r>
    <x v="524"/>
    <x v="480"/>
    <s v="EACH"/>
    <s v="41.64"/>
    <s v="0.00"/>
    <s v="Y-DROP"/>
    <s v=""/>
    <x v="1"/>
    <s v="Each"/>
    <s v="BASE2016"/>
    <x v="38"/>
    <s v="170.00"/>
    <n v="0"/>
  </r>
  <r>
    <x v="525"/>
    <x v="481"/>
    <s v="EACH"/>
    <s v="67.72"/>
    <s v="69.30"/>
    <s v="Y-DROP"/>
    <s v=""/>
    <x v="1"/>
    <s v="Each"/>
    <s v="BASE2016"/>
    <x v="39"/>
    <s v="240.00"/>
    <n v="0"/>
  </r>
  <r>
    <x v="526"/>
    <x v="482"/>
    <s v="EACH"/>
    <s v="186.60"/>
    <s v="0.00"/>
    <s v="Y-DROP"/>
    <s v=""/>
    <x v="1"/>
    <s v="Each"/>
    <s v="BASE2016"/>
    <x v="40"/>
    <s v="680.00"/>
    <n v="0"/>
  </r>
  <r>
    <x v="527"/>
    <x v="483"/>
    <s v="EACH"/>
    <s v="43.20"/>
    <s v="51.30"/>
    <s v="Y-DROP"/>
    <s v=""/>
    <x v="1"/>
    <s v="Each"/>
    <s v="BASE2016"/>
    <x v="41"/>
    <s v="260.00"/>
    <n v="0"/>
  </r>
  <r>
    <x v="528"/>
    <x v="484"/>
    <s v="EACH"/>
    <s v="26.21"/>
    <s v="0.00"/>
    <s v="Y-DROP"/>
    <s v=""/>
    <x v="1"/>
    <s v="Each"/>
    <s v="BASE2016"/>
    <x v="42"/>
    <s v="100.00"/>
    <n v="0"/>
  </r>
  <r>
    <x v="529"/>
    <x v="485"/>
    <s v="EACH"/>
    <s v="114.96"/>
    <s v="0.00"/>
    <s v="Y-DROP"/>
    <s v=""/>
    <x v="0"/>
    <s v="Each"/>
    <s v="BASE2016"/>
    <x v="43"/>
    <s v="415.00"/>
    <n v="0"/>
  </r>
  <r>
    <x v="530"/>
    <x v="486"/>
    <s v="EACH"/>
    <s v="67.83"/>
    <s v="0.00"/>
    <s v="Y-DROP"/>
    <s v=""/>
    <x v="1"/>
    <s v="Each"/>
    <s v="BASE2016"/>
    <x v="44"/>
    <s v="340.00"/>
    <n v="0"/>
  </r>
  <r>
    <x v="531"/>
    <x v="487"/>
    <s v="EACH"/>
    <s v="21.52"/>
    <s v="24.10"/>
    <s v="Y-DROP"/>
    <s v=""/>
    <x v="1"/>
    <s v="Each"/>
    <s v="BASE2016"/>
    <x v="45"/>
    <s v="95.00"/>
    <n v="0"/>
  </r>
  <r>
    <x v="532"/>
    <x v="488"/>
    <s v="EACH"/>
    <s v="86.92"/>
    <s v="0.00"/>
    <s v="Y-DROP"/>
    <s v="935DET"/>
    <x v="0"/>
    <m/>
    <m/>
    <x v="0"/>
    <s v="0.00"/>
    <n v="0"/>
  </r>
  <r>
    <x v="533"/>
    <x v="489"/>
    <s v="EACH"/>
    <s v="0.00"/>
    <s v="0.00"/>
    <s v="Y-DROP"/>
    <s v="935DET"/>
    <x v="0"/>
    <m/>
    <m/>
    <x v="0"/>
    <s v="0.00"/>
    <n v="0"/>
  </r>
  <r>
    <x v="534"/>
    <x v="490"/>
    <s v="EACH"/>
    <s v="194.62"/>
    <s v="194.62"/>
    <s v="Y-DROP"/>
    <s v=""/>
    <x v="1"/>
    <m/>
    <m/>
    <x v="0"/>
    <s v="0.00"/>
    <n v="0"/>
  </r>
  <r>
    <x v="535"/>
    <x v="491"/>
    <s v="EACH"/>
    <s v="258.81"/>
    <s v="258.81"/>
    <s v="Y-DROP"/>
    <s v=""/>
    <x v="1"/>
    <m/>
    <m/>
    <x v="0"/>
    <s v="0.00"/>
    <n v="0"/>
  </r>
  <r>
    <x v="536"/>
    <x v="492"/>
    <s v="EACH"/>
    <s v="162.53"/>
    <s v="162.53"/>
    <s v="Y-DROP"/>
    <s v=""/>
    <x v="1"/>
    <m/>
    <m/>
    <x v="0"/>
    <s v="0.00"/>
    <n v="0"/>
  </r>
  <r>
    <x v="537"/>
    <x v="493"/>
    <s v="EACH"/>
    <s v="10.91"/>
    <s v="10.91"/>
    <s v="Y-DROP"/>
    <s v="935DET"/>
    <x v="0"/>
    <m/>
    <m/>
    <x v="0"/>
    <s v="0.00"/>
    <n v="0"/>
  </r>
  <r>
    <x v="538"/>
    <x v="494"/>
    <s v="EACH"/>
    <s v="0.00"/>
    <s v="0.00"/>
    <s v="Y-DROP"/>
    <s v="935DET"/>
    <x v="0"/>
    <m/>
    <m/>
    <x v="0"/>
    <s v="0.00"/>
    <n v="0"/>
  </r>
  <r>
    <x v="539"/>
    <x v="495"/>
    <s v="EACH"/>
    <s v="22.48"/>
    <s v="0.00"/>
    <s v="Y-DROP"/>
    <s v="935DET"/>
    <x v="0"/>
    <m/>
    <m/>
    <x v="0"/>
    <s v="0.00"/>
    <n v="0"/>
  </r>
  <r>
    <x v="540"/>
    <x v="496"/>
    <s v="EACH"/>
    <s v="30.30"/>
    <s v="25.56"/>
    <s v="Y-DROP"/>
    <s v="935DET"/>
    <x v="0"/>
    <m/>
    <m/>
    <x v="0"/>
    <s v="0.00"/>
    <n v="0"/>
  </r>
  <r>
    <x v="541"/>
    <x v="497"/>
    <s v="EACH"/>
    <s v="0.00"/>
    <s v="0.00"/>
    <s v="Y-DROP"/>
    <s v="935DET"/>
    <x v="0"/>
    <m/>
    <m/>
    <x v="0"/>
    <s v="0.00"/>
    <n v="0"/>
  </r>
  <r>
    <x v="542"/>
    <x v="498"/>
    <s v="EACH"/>
    <s v="9.87"/>
    <s v="5.13"/>
    <s v="Y-DROP"/>
    <s v="935DET"/>
    <x v="0"/>
    <m/>
    <m/>
    <x v="0"/>
    <s v="0.00"/>
    <n v="0"/>
  </r>
  <r>
    <x v="543"/>
    <x v="499"/>
    <s v="EACH"/>
    <s v="89.03"/>
    <s v="0.00"/>
    <s v="Y-DROP"/>
    <s v="935DET"/>
    <x v="1"/>
    <m/>
    <m/>
    <x v="0"/>
    <s v="0.00"/>
    <n v="0"/>
  </r>
  <r>
    <x v="544"/>
    <x v="500"/>
    <s v="EACH"/>
    <s v="139.93"/>
    <s v="0.00"/>
    <s v="Y-DROP"/>
    <s v="935DET"/>
    <x v="1"/>
    <m/>
    <m/>
    <x v="0"/>
    <s v="0.00"/>
    <n v="0"/>
  </r>
  <r>
    <x v="545"/>
    <x v="501"/>
    <s v="EACH"/>
    <s v="138.75"/>
    <s v="0.00"/>
    <s v="Y-DROP"/>
    <s v="935DET"/>
    <x v="1"/>
    <m/>
    <m/>
    <x v="0"/>
    <s v="0.00"/>
    <n v="0"/>
  </r>
  <r>
    <x v="546"/>
    <x v="502"/>
    <s v="EACH"/>
    <s v="47.36"/>
    <s v="0.00"/>
    <s v="Y-DROP"/>
    <s v="935DET"/>
    <x v="1"/>
    <m/>
    <m/>
    <x v="0"/>
    <s v="0.00"/>
    <n v="0"/>
  </r>
  <r>
    <x v="547"/>
    <x v="503"/>
    <s v="EACH"/>
    <s v="20.09"/>
    <s v="0.00"/>
    <s v="Y-DROP"/>
    <s v="935DET"/>
    <x v="1"/>
    <m/>
    <m/>
    <x v="0"/>
    <s v="0.00"/>
    <n v="0"/>
  </r>
  <r>
    <x v="548"/>
    <x v="504"/>
    <s v="EACH"/>
    <s v="22.92"/>
    <s v="0.00"/>
    <s v="Y-DROP"/>
    <s v="935DET"/>
    <x v="1"/>
    <m/>
    <m/>
    <x v="0"/>
    <s v="0.00"/>
    <n v="0"/>
  </r>
  <r>
    <x v="549"/>
    <x v="505"/>
    <s v="EACH"/>
    <s v="21.75"/>
    <s v="0.00"/>
    <s v="Y-DROP"/>
    <s v="935DET"/>
    <x v="1"/>
    <m/>
    <m/>
    <x v="0"/>
    <s v="0.00"/>
    <n v="0"/>
  </r>
  <r>
    <x v="550"/>
    <x v="506"/>
    <s v="EACH"/>
    <s v="80.88"/>
    <s v="0.00"/>
    <s v="Y-DROP"/>
    <s v="935DET"/>
    <x v="1"/>
    <m/>
    <m/>
    <x v="0"/>
    <s v="0.00"/>
    <n v="0"/>
  </r>
  <r>
    <x v="551"/>
    <x v="507"/>
    <s v="EACH"/>
    <s v="0.00"/>
    <s v="0.00"/>
    <s v="Y-DROP"/>
    <s v="935DET"/>
    <x v="0"/>
    <m/>
    <m/>
    <x v="0"/>
    <s v="0.00"/>
    <n v="0"/>
  </r>
  <r>
    <x v="552"/>
    <x v="508"/>
    <s v="EACH"/>
    <s v="22.92"/>
    <s v="0.00"/>
    <s v="Y-DROP"/>
    <s v="935DET"/>
    <x v="1"/>
    <m/>
    <m/>
    <x v="0"/>
    <s v="0.00"/>
    <n v="0"/>
  </r>
  <r>
    <x v="553"/>
    <x v="509"/>
    <s v="EACH"/>
    <s v="73.33"/>
    <s v="0.00"/>
    <s v="Y-DROP"/>
    <s v="935DET"/>
    <x v="1"/>
    <m/>
    <m/>
    <x v="0"/>
    <s v="0.00"/>
    <n v="0"/>
  </r>
  <r>
    <x v="554"/>
    <x v="510"/>
    <s v="EACH"/>
    <s v="20.97"/>
    <s v="0.00"/>
    <s v="Y-DROP"/>
    <s v="935DET"/>
    <x v="1"/>
    <m/>
    <m/>
    <x v="0"/>
    <s v="0.00"/>
    <n v="0"/>
  </r>
  <r>
    <x v="555"/>
    <x v="511"/>
    <s v="EACH"/>
    <s v="16.72"/>
    <s v="0.00"/>
    <s v="Y-DROP"/>
    <s v="935DET"/>
    <x v="1"/>
    <m/>
    <m/>
    <x v="0"/>
    <s v="0.00"/>
    <n v="0"/>
  </r>
  <r>
    <x v="556"/>
    <x v="512"/>
    <s v="EACH"/>
    <s v="20.99"/>
    <s v="0.00"/>
    <s v="Y-DROP"/>
    <s v="935DET"/>
    <x v="1"/>
    <m/>
    <m/>
    <x v="0"/>
    <s v="0.00"/>
    <n v="0"/>
  </r>
  <r>
    <x v="557"/>
    <x v="513"/>
    <s v="EACH"/>
    <s v="26.25"/>
    <s v="0.00"/>
    <s v="Y-DROP"/>
    <s v="935DET"/>
    <x v="1"/>
    <m/>
    <m/>
    <x v="0"/>
    <s v="0.00"/>
    <n v="0"/>
  </r>
  <r>
    <x v="558"/>
    <x v="514"/>
    <s v="EACH"/>
    <s v="25.10"/>
    <s v="0.00"/>
    <s v="Y-DROP"/>
    <s v="935DET"/>
    <x v="1"/>
    <m/>
    <m/>
    <x v="0"/>
    <s v="0.00"/>
    <n v="0"/>
  </r>
  <r>
    <x v="559"/>
    <x v="515"/>
    <s v="EACH"/>
    <s v="25.44"/>
    <s v="0.00"/>
    <s v="Y-DROP"/>
    <s v="935DET"/>
    <x v="1"/>
    <m/>
    <m/>
    <x v="0"/>
    <s v="0.00"/>
    <n v="0"/>
  </r>
  <r>
    <x v="560"/>
    <x v="515"/>
    <s v="EACH"/>
    <s v="24.17"/>
    <s v="0.00"/>
    <s v="Y-DROP"/>
    <s v="935DET"/>
    <x v="1"/>
    <m/>
    <m/>
    <x v="0"/>
    <s v="0.00"/>
    <n v="0"/>
  </r>
  <r>
    <x v="561"/>
    <x v="516"/>
    <s v="EACH"/>
    <s v="18.50"/>
    <s v="0.00"/>
    <s v="Y-DROP"/>
    <s v="935DET"/>
    <x v="1"/>
    <m/>
    <m/>
    <x v="0"/>
    <s v="0.00"/>
    <n v="0"/>
  </r>
  <r>
    <x v="562"/>
    <x v="517"/>
    <s v="EACH"/>
    <s v="24.66"/>
    <s v="0.00"/>
    <s v="Y-DROP"/>
    <s v="935DET"/>
    <x v="1"/>
    <m/>
    <m/>
    <x v="0"/>
    <s v="0.00"/>
    <n v="0"/>
  </r>
  <r>
    <x v="563"/>
    <x v="518"/>
    <s v="EACH"/>
    <s v="25.44"/>
    <s v="0.00"/>
    <s v="Y-DROP"/>
    <s v="935DET"/>
    <x v="1"/>
    <m/>
    <m/>
    <x v="0"/>
    <s v="0.00"/>
    <n v="0"/>
  </r>
  <r>
    <x v="564"/>
    <x v="519"/>
    <s v="EACH"/>
    <s v="21.84"/>
    <s v="0.00"/>
    <s v="Y-DROP"/>
    <s v="935DET"/>
    <x v="1"/>
    <m/>
    <m/>
    <x v="0"/>
    <s v="0.00"/>
    <n v="0"/>
  </r>
  <r>
    <x v="565"/>
    <x v="520"/>
    <s v="EACH"/>
    <s v="16.72"/>
    <s v="0.00"/>
    <s v="Y-DROP"/>
    <s v="935DET"/>
    <x v="1"/>
    <m/>
    <m/>
    <x v="0"/>
    <s v="0.00"/>
    <n v="0"/>
  </r>
  <r>
    <x v="566"/>
    <x v="521"/>
    <s v="EACH"/>
    <s v="25.04"/>
    <s v="0.00"/>
    <s v="Y-DROP"/>
    <s v="935DET"/>
    <x v="1"/>
    <m/>
    <m/>
    <x v="0"/>
    <s v="0.00"/>
    <n v="0"/>
  </r>
  <r>
    <x v="567"/>
    <x v="522"/>
    <s v="EACH"/>
    <s v="18.50"/>
    <s v="0.00"/>
    <s v="Y-DROP"/>
    <s v="935DET"/>
    <x v="1"/>
    <m/>
    <m/>
    <x v="0"/>
    <s v="0.00"/>
    <n v="0"/>
  </r>
  <r>
    <x v="568"/>
    <x v="523"/>
    <s v="EACH"/>
    <s v="17.75"/>
    <s v="0.00"/>
    <s v="Y-DROP"/>
    <s v="935DET"/>
    <x v="1"/>
    <m/>
    <m/>
    <x v="0"/>
    <s v="0.00"/>
    <n v="0"/>
  </r>
  <r>
    <x v="569"/>
    <x v="524"/>
    <s v="EACH"/>
    <s v="24.51"/>
    <s v="0.00"/>
    <s v="Y-DROP"/>
    <s v="935DET"/>
    <x v="1"/>
    <m/>
    <m/>
    <x v="0"/>
    <s v="0.00"/>
    <n v="0"/>
  </r>
  <r>
    <x v="570"/>
    <x v="525"/>
    <s v="EACH"/>
    <s v="31.80"/>
    <s v="0.00"/>
    <s v="Y-DROP"/>
    <s v="935DET"/>
    <x v="1"/>
    <m/>
    <m/>
    <x v="0"/>
    <s v="0.00"/>
    <n v="0"/>
  </r>
  <r>
    <x v="571"/>
    <x v="526"/>
    <s v="EACH"/>
    <s v="20.51"/>
    <s v="0.00"/>
    <s v="Y-DROP"/>
    <s v="935DET"/>
    <x v="1"/>
    <m/>
    <m/>
    <x v="0"/>
    <s v="0.00"/>
    <n v="0"/>
  </r>
  <r>
    <x v="572"/>
    <x v="527"/>
    <s v="EACH"/>
    <s v="125.12"/>
    <s v="0.00"/>
    <s v="Y-DROP"/>
    <s v="935DET"/>
    <x v="1"/>
    <m/>
    <m/>
    <x v="0"/>
    <s v="0.00"/>
    <n v="0"/>
  </r>
  <r>
    <x v="573"/>
    <x v="528"/>
    <s v="EACH"/>
    <s v="23.40"/>
    <s v="33.94"/>
    <s v="Y-DROP"/>
    <s v="935DET"/>
    <x v="1"/>
    <m/>
    <m/>
    <x v="0"/>
    <s v="0.00"/>
    <n v="0"/>
  </r>
  <r>
    <x v="574"/>
    <x v="529"/>
    <s v="EACH"/>
    <s v="28.73"/>
    <s v="0.00"/>
    <s v="Y-DROP"/>
    <s v="935DET"/>
    <x v="1"/>
    <m/>
    <m/>
    <x v="0"/>
    <s v="0.00"/>
    <n v="0"/>
  </r>
  <r>
    <x v="575"/>
    <x v="530"/>
    <s v="EACH"/>
    <s v="18.03"/>
    <s v="0.00"/>
    <s v="Y-DROP"/>
    <s v="935DET"/>
    <x v="1"/>
    <m/>
    <m/>
    <x v="0"/>
    <s v="0.00"/>
    <n v="0"/>
  </r>
  <r>
    <x v="576"/>
    <x v="531"/>
    <s v="EACH"/>
    <s v="32.59"/>
    <s v="0.00"/>
    <s v="Y-DROP"/>
    <s v="935DET"/>
    <x v="1"/>
    <m/>
    <m/>
    <x v="0"/>
    <s v="0.00"/>
    <n v="0"/>
  </r>
  <r>
    <x v="577"/>
    <x v="532"/>
    <s v="EACH"/>
    <s v="36.24"/>
    <s v="0.00"/>
    <s v="Y-DROP"/>
    <s v="935DET"/>
    <x v="1"/>
    <m/>
    <m/>
    <x v="0"/>
    <s v="0.00"/>
    <n v="0"/>
  </r>
  <r>
    <x v="578"/>
    <x v="533"/>
    <s v="EACH"/>
    <s v="36.53"/>
    <s v="0.00"/>
    <s v="Y-DROP"/>
    <s v="935DET"/>
    <x v="1"/>
    <m/>
    <m/>
    <x v="0"/>
    <s v="0.00"/>
    <n v="0"/>
  </r>
  <r>
    <x v="579"/>
    <x v="534"/>
    <s v="EACH"/>
    <s v="37.33"/>
    <s v="0.00"/>
    <s v="Y-DROP"/>
    <s v="935DET"/>
    <x v="1"/>
    <m/>
    <m/>
    <x v="0"/>
    <s v="0.00"/>
    <n v="0"/>
  </r>
  <r>
    <x v="580"/>
    <x v="535"/>
    <s v="EACH"/>
    <s v="37.32"/>
    <s v="0.00"/>
    <s v="Y-DROP"/>
    <s v="935DET"/>
    <x v="1"/>
    <m/>
    <m/>
    <x v="0"/>
    <s v="0.00"/>
    <n v="0"/>
  </r>
  <r>
    <x v="581"/>
    <x v="536"/>
    <s v="EACH"/>
    <s v="10.31"/>
    <s v="10.37"/>
    <s v="Y-DROP"/>
    <s v="935DET"/>
    <x v="1"/>
    <m/>
    <m/>
    <x v="0"/>
    <s v="0.00"/>
    <n v="0"/>
  </r>
  <r>
    <x v="582"/>
    <x v="537"/>
    <s v="EACH"/>
    <s v="0.00"/>
    <s v="0.00"/>
    <s v="Y-DROP"/>
    <s v="935DET"/>
    <x v="0"/>
    <m/>
    <m/>
    <x v="0"/>
    <s v="0.00"/>
    <n v="0"/>
  </r>
  <r>
    <x v="583"/>
    <x v="538"/>
    <s v="EACH"/>
    <s v="0.08"/>
    <s v="0.08"/>
    <s v="Y-DROP"/>
    <s v="935DET"/>
    <x v="0"/>
    <m/>
    <m/>
    <x v="0"/>
    <s v="0.00"/>
    <n v="0"/>
  </r>
  <r>
    <x v="584"/>
    <x v="539"/>
    <s v="EACH"/>
    <s v="5.57"/>
    <s v="5.57"/>
    <s v="Y-DROP"/>
    <s v="935DET"/>
    <x v="0"/>
    <m/>
    <m/>
    <x v="0"/>
    <s v="0.00"/>
    <n v="0"/>
  </r>
  <r>
    <x v="585"/>
    <x v="540"/>
    <s v="EACH"/>
    <s v="0.16"/>
    <s v="0.16"/>
    <s v="Y-DROP"/>
    <s v="935DET"/>
    <x v="0"/>
    <m/>
    <m/>
    <x v="0"/>
    <s v="0.00"/>
    <n v="0"/>
  </r>
  <r>
    <x v="586"/>
    <x v="541"/>
    <s v="EACH"/>
    <s v="5.32"/>
    <s v="0.00"/>
    <s v="Y-DROP"/>
    <s v="935DET"/>
    <x v="0"/>
    <m/>
    <m/>
    <x v="0"/>
    <s v="0.00"/>
    <n v="0"/>
  </r>
  <r>
    <x v="587"/>
    <x v="542"/>
    <s v="EACH"/>
    <s v="2.09"/>
    <s v="2.09"/>
    <s v="Y-DROP"/>
    <s v="935DET"/>
    <x v="0"/>
    <m/>
    <m/>
    <x v="0"/>
    <s v="0.00"/>
    <n v="0"/>
  </r>
  <r>
    <x v="588"/>
    <x v="543"/>
    <s v="EACH"/>
    <s v="2.09"/>
    <s v="2.09"/>
    <s v="Y-DROP"/>
    <s v="935DET"/>
    <x v="0"/>
    <m/>
    <m/>
    <x v="0"/>
    <s v="0.00"/>
    <n v="0"/>
  </r>
  <r>
    <x v="589"/>
    <x v="544"/>
    <s v="EACH"/>
    <s v="7.60"/>
    <s v="0.00"/>
    <s v="Y-DROP"/>
    <s v="935DET"/>
    <x v="0"/>
    <m/>
    <m/>
    <x v="0"/>
    <s v="0.00"/>
    <n v="0"/>
  </r>
  <r>
    <x v="590"/>
    <x v="545"/>
    <s v="EACH"/>
    <s v="7.98"/>
    <s v="0.00"/>
    <s v="Y-DROP"/>
    <s v="935DET"/>
    <x v="0"/>
    <m/>
    <m/>
    <x v="0"/>
    <s v="0.00"/>
    <n v="0"/>
  </r>
  <r>
    <x v="591"/>
    <x v="546"/>
    <s v="EACH"/>
    <s v="3.23"/>
    <s v="5.86"/>
    <s v="Y-DROP"/>
    <s v="935DET"/>
    <x v="0"/>
    <m/>
    <m/>
    <x v="0"/>
    <s v="0.00"/>
    <n v="0"/>
  </r>
  <r>
    <x v="592"/>
    <x v="547"/>
    <s v="EACH"/>
    <s v="5.11"/>
    <s v="5.11"/>
    <s v="Y-DROP"/>
    <s v="935DET"/>
    <x v="0"/>
    <m/>
    <m/>
    <x v="0"/>
    <s v="0.00"/>
    <n v="0"/>
  </r>
  <r>
    <x v="593"/>
    <x v="548"/>
    <s v="EACH"/>
    <s v="14.06"/>
    <s v="0.00"/>
    <s v="Y-DROP"/>
    <s v="935DET"/>
    <x v="0"/>
    <m/>
    <m/>
    <x v="0"/>
    <s v="0.00"/>
    <n v="0"/>
  </r>
  <r>
    <x v="594"/>
    <x v="549"/>
    <s v="EACH"/>
    <s v="6.62"/>
    <s v="6.62"/>
    <s v="Y-DROP"/>
    <s v="935DET"/>
    <x v="0"/>
    <m/>
    <m/>
    <x v="0"/>
    <s v="0.00"/>
    <n v="0"/>
  </r>
  <r>
    <x v="595"/>
    <x v="550"/>
    <s v="EACH"/>
    <s v="7.37"/>
    <s v="7.37"/>
    <s v="Y-DROP"/>
    <s v="935DET"/>
    <x v="0"/>
    <m/>
    <m/>
    <x v="0"/>
    <s v="0.00"/>
    <n v="0"/>
  </r>
  <r>
    <x v="596"/>
    <x v="551"/>
    <s v="EACH"/>
    <s v="34.06"/>
    <s v="34.06"/>
    <s v="Y-DROP"/>
    <s v="935DET"/>
    <x v="0"/>
    <m/>
    <m/>
    <x v="0"/>
    <s v="0.00"/>
    <n v="0"/>
  </r>
  <r>
    <x v="597"/>
    <x v="552"/>
    <s v="EACH"/>
    <s v="7.78"/>
    <s v="7.78"/>
    <s v="Y-DROP"/>
    <s v="935DET"/>
    <x v="0"/>
    <m/>
    <m/>
    <x v="0"/>
    <s v="0.00"/>
    <n v="0"/>
  </r>
  <r>
    <x v="598"/>
    <x v="553"/>
    <s v="EACH"/>
    <s v="12.43"/>
    <s v="12.43"/>
    <s v="Y-DROP"/>
    <s v="935DET"/>
    <x v="0"/>
    <m/>
    <m/>
    <x v="0"/>
    <s v="0.00"/>
    <n v="0"/>
  </r>
  <r>
    <x v="599"/>
    <x v="554"/>
    <s v="EACH"/>
    <s v="5.01"/>
    <s v="5.01"/>
    <s v="Y-DROP"/>
    <s v="935DET"/>
    <x v="0"/>
    <m/>
    <m/>
    <x v="0"/>
    <s v="0.00"/>
    <n v="0"/>
  </r>
  <r>
    <x v="600"/>
    <x v="555"/>
    <s v="EACH"/>
    <s v="4.75"/>
    <s v="0.00"/>
    <s v="Y-DROP"/>
    <s v="935DET"/>
    <x v="0"/>
    <m/>
    <m/>
    <x v="0"/>
    <s v="0.00"/>
    <n v="0"/>
  </r>
  <r>
    <x v="601"/>
    <x v="556"/>
    <s v="EACH"/>
    <s v="3.90"/>
    <s v="3.90"/>
    <s v="Y-DROP"/>
    <s v="935DET"/>
    <x v="0"/>
    <m/>
    <m/>
    <x v="0"/>
    <s v="0.00"/>
    <n v="0"/>
  </r>
  <r>
    <x v="602"/>
    <x v="130"/>
    <s v="EACH"/>
    <s v="3.90"/>
    <s v="3.90"/>
    <s v="Y-DROP"/>
    <s v="935DET"/>
    <x v="0"/>
    <m/>
    <m/>
    <x v="0"/>
    <s v="0.00"/>
    <n v="0"/>
  </r>
  <r>
    <x v="603"/>
    <x v="557"/>
    <s v="EACH"/>
    <s v="3.49"/>
    <s v="3.49"/>
    <s v="Y-DROP"/>
    <s v="935DET"/>
    <x v="0"/>
    <m/>
    <m/>
    <x v="0"/>
    <s v="0.00"/>
    <n v="0"/>
  </r>
  <r>
    <x v="604"/>
    <x v="558"/>
    <s v="EACH"/>
    <s v="3.90"/>
    <s v="3.90"/>
    <s v="Y-DROP"/>
    <s v="935DET"/>
    <x v="0"/>
    <m/>
    <m/>
    <x v="0"/>
    <s v="0.00"/>
    <n v="0"/>
  </r>
  <r>
    <x v="605"/>
    <x v="559"/>
    <s v="EACH"/>
    <s v="0.35"/>
    <s v="0.35"/>
    <s v="Y-DROP"/>
    <s v="935DET"/>
    <x v="0"/>
    <m/>
    <m/>
    <x v="0"/>
    <s v="0.00"/>
    <n v="1"/>
  </r>
  <r>
    <x v="606"/>
    <x v="560"/>
    <s v="EACH"/>
    <s v="28.60"/>
    <s v="28.60"/>
    <s v="Y-DROP"/>
    <s v="935DET"/>
    <x v="0"/>
    <m/>
    <m/>
    <x v="0"/>
    <s v="0.00"/>
    <n v="138"/>
  </r>
  <r>
    <x v="607"/>
    <x v="561"/>
    <s v="EACH"/>
    <s v="15.65"/>
    <s v="15.65"/>
    <s v="Y-DROP"/>
    <s v="935DET"/>
    <x v="0"/>
    <m/>
    <m/>
    <x v="0"/>
    <s v="0.00"/>
    <n v="82"/>
  </r>
  <r>
    <x v="608"/>
    <x v="562"/>
    <s v="EACH"/>
    <s v="3.25"/>
    <s v="3.25"/>
    <s v="Y-DROP"/>
    <s v="935DET"/>
    <x v="0"/>
    <m/>
    <m/>
    <x v="0"/>
    <s v="0.00"/>
    <n v="46"/>
  </r>
  <r>
    <x v="609"/>
    <x v="563"/>
    <s v="EACH"/>
    <s v="4.40"/>
    <s v="4.40"/>
    <s v="Y-DROP"/>
    <s v="935DET"/>
    <x v="0"/>
    <m/>
    <m/>
    <x v="0"/>
    <s v="0.00"/>
    <n v="49"/>
  </r>
  <r>
    <x v="610"/>
    <x v="564"/>
    <s v="EACH"/>
    <s v="1.25"/>
    <s v="1.25"/>
    <s v="Y-DROP"/>
    <s v="935DET"/>
    <x v="1"/>
    <m/>
    <m/>
    <x v="0"/>
    <s v="0.00"/>
    <n v="2"/>
  </r>
  <r>
    <x v="611"/>
    <x v="565"/>
    <s v="EACH"/>
    <s v="1.02"/>
    <s v="1.02"/>
    <s v="Y-DROP"/>
    <s v="935DET"/>
    <x v="0"/>
    <m/>
    <m/>
    <x v="0"/>
    <s v="0.00"/>
    <n v="0"/>
  </r>
  <r>
    <x v="612"/>
    <x v="566"/>
    <s v="EACH"/>
    <s v="1.02"/>
    <s v="1.02"/>
    <s v="Y-DROP"/>
    <s v="935DET"/>
    <x v="0"/>
    <m/>
    <m/>
    <x v="0"/>
    <s v="0.00"/>
    <n v="4"/>
  </r>
  <r>
    <x v="613"/>
    <x v="567"/>
    <s v="EACH"/>
    <s v="0.47"/>
    <s v="0.47"/>
    <s v="Y-DROP"/>
    <s v="935DET"/>
    <x v="0"/>
    <m/>
    <m/>
    <x v="0"/>
    <s v="0.00"/>
    <n v="3"/>
  </r>
  <r>
    <x v="614"/>
    <x v="568"/>
    <s v="EACH"/>
    <s v="1.76"/>
    <s v="1.47"/>
    <s v="Y-DROP"/>
    <s v="935DET"/>
    <x v="0"/>
    <m/>
    <m/>
    <x v="0"/>
    <s v="0.00"/>
    <n v="4"/>
  </r>
  <r>
    <x v="615"/>
    <x v="569"/>
    <s v="EACH"/>
    <s v="1.06"/>
    <s v="1.06"/>
    <s v="Y-DROP"/>
    <s v="935DET"/>
    <x v="0"/>
    <m/>
    <m/>
    <x v="0"/>
    <s v="0.00"/>
    <n v="4"/>
  </r>
  <r>
    <x v="616"/>
    <x v="570"/>
    <s v="EACH"/>
    <s v="1.00"/>
    <s v="1.00"/>
    <s v="Y-DROP"/>
    <s v="935DET"/>
    <x v="0"/>
    <m/>
    <m/>
    <x v="0"/>
    <s v="0.00"/>
    <n v="2"/>
  </r>
  <r>
    <x v="617"/>
    <x v="571"/>
    <s v="EACH"/>
    <s v="1.44"/>
    <s v="1.44"/>
    <s v="Y-DROP"/>
    <s v="935DET"/>
    <x v="0"/>
    <m/>
    <m/>
    <x v="0"/>
    <s v="0.00"/>
    <n v="7"/>
  </r>
  <r>
    <x v="618"/>
    <x v="572"/>
    <s v="EACH"/>
    <s v="0.75"/>
    <s v="0.75"/>
    <s v="Y-DROP"/>
    <s v="935DET"/>
    <x v="0"/>
    <m/>
    <m/>
    <x v="0"/>
    <s v="0.00"/>
    <n v="1"/>
  </r>
  <r>
    <x v="619"/>
    <x v="573"/>
    <s v="EACH"/>
    <s v="6.68"/>
    <s v="6.68"/>
    <s v="Y-DROP"/>
    <s v="935DET"/>
    <x v="0"/>
    <m/>
    <m/>
    <x v="0"/>
    <s v="0.00"/>
    <n v="200"/>
  </r>
  <r>
    <x v="620"/>
    <x v="574"/>
    <s v="EACH"/>
    <s v="8.38"/>
    <s v="8.38"/>
    <s v="Y-DROP"/>
    <s v="935DET"/>
    <x v="0"/>
    <m/>
    <m/>
    <x v="0"/>
    <s v="0.00"/>
    <n v="300"/>
  </r>
  <r>
    <x v="621"/>
    <x v="575"/>
    <s v="EACH"/>
    <s v="11.08"/>
    <s v="11.08"/>
    <s v="Y-DROP"/>
    <s v="935DET"/>
    <x v="0"/>
    <m/>
    <m/>
    <x v="0"/>
    <s v="0.00"/>
    <n v="400"/>
  </r>
  <r>
    <x v="622"/>
    <x v="576"/>
    <s v="EACH"/>
    <s v="13.00"/>
    <s v="13.00"/>
    <s v="Y-DROP"/>
    <s v="935DET"/>
    <x v="0"/>
    <m/>
    <m/>
    <x v="0"/>
    <s v="0.00"/>
    <n v="500"/>
  </r>
  <r>
    <x v="623"/>
    <x v="577"/>
    <s v="EACH"/>
    <s v="4.23"/>
    <s v="4.23"/>
    <s v="Y-DROP"/>
    <s v="935DET"/>
    <x v="0"/>
    <m/>
    <m/>
    <x v="0"/>
    <s v="0.00"/>
    <n v="150"/>
  </r>
  <r>
    <x v="624"/>
    <x v="578"/>
    <s v="EACH"/>
    <s v="4.50"/>
    <s v="4.50"/>
    <s v="Y-DROP"/>
    <s v="935DET"/>
    <x v="0"/>
    <m/>
    <m/>
    <x v="0"/>
    <s v="0.00"/>
    <n v="0"/>
  </r>
  <r>
    <x v="625"/>
    <x v="579"/>
    <s v="PER FOOT"/>
    <s v="1.58"/>
    <s v="1.58"/>
    <s v="Y-DROP"/>
    <s v="935DET"/>
    <x v="0"/>
    <m/>
    <m/>
    <x v="0"/>
    <s v="0.00"/>
    <n v="0"/>
  </r>
  <r>
    <x v="626"/>
    <x v="580"/>
    <s v="EACH"/>
    <s v="0.36"/>
    <s v="0.36"/>
    <s v="Y-DROP"/>
    <s v="935DET"/>
    <x v="0"/>
    <m/>
    <m/>
    <x v="0"/>
    <s v="0.00"/>
    <n v="2"/>
  </r>
  <r>
    <x v="627"/>
    <x v="581"/>
    <s v="EACH"/>
    <s v="5.85"/>
    <s v="5.85"/>
    <s v="Y-DROP"/>
    <s v="935DET"/>
    <x v="1"/>
    <m/>
    <m/>
    <x v="0"/>
    <s v="0.00"/>
    <n v="135"/>
  </r>
  <r>
    <x v="628"/>
    <x v="582"/>
    <s v="EACH"/>
    <s v="13.83"/>
    <s v="13.83"/>
    <s v="Y-DROP"/>
    <s v="935DET"/>
    <x v="1"/>
    <m/>
    <m/>
    <x v="0"/>
    <s v="0.00"/>
    <n v="657"/>
  </r>
  <r>
    <x v="629"/>
    <x v="583"/>
    <s v="EACH"/>
    <s v="42.16"/>
    <s v="42.16"/>
    <s v="Y-DROP"/>
    <s v="935DET"/>
    <x v="17"/>
    <m/>
    <m/>
    <x v="0"/>
    <s v="0.00"/>
    <n v="2800"/>
  </r>
  <r>
    <x v="630"/>
    <x v="584"/>
    <s v="EACH"/>
    <s v="1.30"/>
    <s v="1.30"/>
    <s v="Y-DROP"/>
    <s v="935DET"/>
    <x v="1"/>
    <m/>
    <m/>
    <x v="0"/>
    <s v="0.00"/>
    <n v="102"/>
  </r>
  <r>
    <x v="631"/>
    <x v="585"/>
    <s v="EACH"/>
    <s v="3.62"/>
    <s v="3.62"/>
    <s v="Y-DROP"/>
    <s v="935DET"/>
    <x v="1"/>
    <m/>
    <m/>
    <x v="0"/>
    <s v="0.00"/>
    <n v="0"/>
  </r>
  <r>
    <x v="632"/>
    <x v="586"/>
    <s v="EACH"/>
    <s v="37.36"/>
    <s v="37.36"/>
    <s v="Y-DROP"/>
    <s v="935DET"/>
    <x v="1"/>
    <m/>
    <m/>
    <x v="0"/>
    <s v="0.00"/>
    <n v="0"/>
  </r>
  <r>
    <x v="633"/>
    <x v="587"/>
    <s v="EACH"/>
    <s v="0.24"/>
    <s v="0.24"/>
    <s v="Y-DROP"/>
    <s v="935DET"/>
    <x v="1"/>
    <m/>
    <m/>
    <x v="0"/>
    <s v="0.00"/>
    <n v="2"/>
  </r>
  <r>
    <x v="634"/>
    <x v="588"/>
    <s v="EACH"/>
    <s v="7.95"/>
    <s v="7.95"/>
    <s v="Y-DROP"/>
    <s v="935DET"/>
    <x v="17"/>
    <m/>
    <m/>
    <x v="0"/>
    <s v="0.00"/>
    <n v="363"/>
  </r>
  <r>
    <x v="635"/>
    <x v="589"/>
    <s v="EACH"/>
    <s v="6.40"/>
    <s v="6.40"/>
    <s v="Y-DROP"/>
    <s v="935DET"/>
    <x v="1"/>
    <m/>
    <m/>
    <x v="0"/>
    <s v="0.00"/>
    <n v="0"/>
  </r>
  <r>
    <x v="636"/>
    <x v="590"/>
    <s v="EACH"/>
    <s v="10.12"/>
    <s v="10.12"/>
    <s v="Y-DROP"/>
    <s v="935DET"/>
    <x v="1"/>
    <m/>
    <m/>
    <x v="0"/>
    <s v="0.00"/>
    <n v="38"/>
  </r>
  <r>
    <x v="637"/>
    <x v="591"/>
    <s v="EACH"/>
    <s v="5.27"/>
    <s v="5.27"/>
    <s v="Y-DROP"/>
    <s v="935DET"/>
    <x v="1"/>
    <m/>
    <m/>
    <x v="0"/>
    <s v="0.00"/>
    <n v="332"/>
  </r>
  <r>
    <x v="638"/>
    <x v="592"/>
    <s v="EACH"/>
    <s v="7.54"/>
    <s v="7.54"/>
    <s v="Y-DROP"/>
    <s v="935DET"/>
    <x v="1"/>
    <m/>
    <m/>
    <x v="0"/>
    <s v="0.00"/>
    <n v="441"/>
  </r>
  <r>
    <x v="639"/>
    <x v="593"/>
    <s v="EACH"/>
    <s v="9.75"/>
    <s v="0.00"/>
    <s v="Y-DROP"/>
    <s v="935DET"/>
    <x v="17"/>
    <m/>
    <m/>
    <x v="0"/>
    <s v="0.00"/>
    <n v="0"/>
  </r>
  <r>
    <x v="640"/>
    <x v="594"/>
    <s v="EACH"/>
    <s v="12.15"/>
    <s v="12.15"/>
    <s v="Y-DROP"/>
    <s v="935DET"/>
    <x v="1"/>
    <m/>
    <m/>
    <x v="0"/>
    <s v="0.00"/>
    <n v="825"/>
  </r>
  <r>
    <x v="641"/>
    <x v="595"/>
    <s v="EACH"/>
    <s v="18.65"/>
    <s v="18.65"/>
    <s v="Y-DROP"/>
    <s v="935DET"/>
    <x v="1"/>
    <m/>
    <m/>
    <x v="0"/>
    <s v="0.00"/>
    <n v="1041"/>
  </r>
  <r>
    <x v="642"/>
    <x v="596"/>
    <s v="EACH"/>
    <s v="2.36"/>
    <s v="2.36"/>
    <s v="Y-DROP"/>
    <s v="935DET"/>
    <x v="1"/>
    <s v="Each"/>
    <s v="BASE2016"/>
    <x v="46"/>
    <s v="13.00"/>
    <n v="39"/>
  </r>
  <r>
    <x v="643"/>
    <x v="597"/>
    <s v="EACH"/>
    <s v="2.50"/>
    <s v="2.50"/>
    <s v="Y-DROP"/>
    <s v="935DET"/>
    <x v="1"/>
    <s v="Each"/>
    <s v="BASE2016"/>
    <x v="47"/>
    <s v="13.75"/>
    <n v="55"/>
  </r>
  <r>
    <x v="644"/>
    <x v="598"/>
    <s v="EACH"/>
    <s v="2.81"/>
    <s v="2.81"/>
    <s v="Y-DROP"/>
    <s v="935DET"/>
    <x v="1"/>
    <s v="Each"/>
    <s v="BASE2016"/>
    <x v="48"/>
    <s v="15.50"/>
    <n v="83"/>
  </r>
  <r>
    <x v="645"/>
    <x v="599"/>
    <s v="EACH"/>
    <s v="2.96"/>
    <s v="2.96"/>
    <s v="Y-DROP"/>
    <s v="935DET"/>
    <x v="0"/>
    <m/>
    <m/>
    <x v="0"/>
    <s v="0.00"/>
    <n v="102"/>
  </r>
  <r>
    <x v="646"/>
    <x v="600"/>
    <s v="EACH"/>
    <s v="3.08"/>
    <s v="3.08"/>
    <s v="Y-DROP"/>
    <s v="935DET"/>
    <x v="1"/>
    <s v="Each"/>
    <s v="BASE2016"/>
    <x v="49"/>
    <s v="17.00"/>
    <n v="116"/>
  </r>
  <r>
    <x v="647"/>
    <x v="601"/>
    <s v="EACH"/>
    <s v="7.32"/>
    <s v="7.32"/>
    <s v="Y-DROP"/>
    <s v="935DET"/>
    <x v="1"/>
    <s v="Each"/>
    <s v="BASE2016"/>
    <x v="50"/>
    <s v="30.50"/>
    <n v="219"/>
  </r>
  <r>
    <x v="648"/>
    <x v="602"/>
    <s v="EACH"/>
    <s v="5.50"/>
    <s v="5.50"/>
    <s v="Y-DROP"/>
    <s v="935DET"/>
    <x v="1"/>
    <s v="Each"/>
    <s v="BASE2016"/>
    <x v="51"/>
    <s v="30.25"/>
    <n v="290"/>
  </r>
  <r>
    <x v="649"/>
    <x v="603"/>
    <s v="PER FOOT"/>
    <s v="0.38"/>
    <s v="0.38"/>
    <s v="Y-DROP"/>
    <s v="935DET"/>
    <x v="0"/>
    <m/>
    <m/>
    <x v="0"/>
    <s v="2.00"/>
    <n v="0"/>
  </r>
  <r>
    <x v="650"/>
    <x v="604"/>
    <s v="PER FOOT"/>
    <s v="1.43"/>
    <s v="1.43"/>
    <s v="Y-DROP"/>
    <s v="935DET"/>
    <x v="0"/>
    <m/>
    <m/>
    <x v="0"/>
    <s v="0.00"/>
    <n v="0"/>
  </r>
  <r>
    <x v="651"/>
    <x v="605"/>
    <s v="EACH"/>
    <s v="1.42"/>
    <s v="1.42"/>
    <s v="Y-DROP"/>
    <s v="935DET"/>
    <x v="0"/>
    <m/>
    <m/>
    <x v="0"/>
    <s v="0.00"/>
    <n v="8"/>
  </r>
  <r>
    <x v="652"/>
    <x v="606"/>
    <s v="EACH"/>
    <s v="0.35"/>
    <s v="0.35"/>
    <s v="Y-DROP"/>
    <s v="935DET"/>
    <x v="0"/>
    <m/>
    <m/>
    <x v="0"/>
    <s v="0.00"/>
    <n v="1"/>
  </r>
  <r>
    <x v="653"/>
    <x v="607"/>
    <s v="EACH"/>
    <s v="0.16"/>
    <s v="0.16"/>
    <s v="Y-DROP"/>
    <s v="935DET"/>
    <x v="0"/>
    <m/>
    <m/>
    <x v="0"/>
    <s v="0.00"/>
    <n v="1"/>
  </r>
  <r>
    <x v="654"/>
    <x v="608"/>
    <s v="EACH"/>
    <s v="0.93"/>
    <s v="0.93"/>
    <s v="Y-DROP"/>
    <s v="935DET"/>
    <x v="0"/>
    <m/>
    <m/>
    <x v="0"/>
    <s v="0.00"/>
    <n v="1"/>
  </r>
  <r>
    <x v="655"/>
    <x v="609"/>
    <s v="EACH"/>
    <s v="1.25"/>
    <s v="1.25"/>
    <s v="Y-DROP"/>
    <s v="935DET"/>
    <x v="0"/>
    <m/>
    <m/>
    <x v="0"/>
    <s v="0.00"/>
    <n v="2"/>
  </r>
  <r>
    <x v="656"/>
    <x v="610"/>
    <s v="EACH"/>
    <s v="0.00"/>
    <s v="0.00"/>
    <s v="Y-DROP"/>
    <s v="935DET"/>
    <x v="1"/>
    <m/>
    <m/>
    <x v="0"/>
    <s v="0.00"/>
    <n v="2"/>
  </r>
  <r>
    <x v="657"/>
    <x v="611"/>
    <s v="EACH"/>
    <s v="1.00"/>
    <s v="1.00"/>
    <s v="Y-DROP"/>
    <s v="935DET"/>
    <x v="0"/>
    <m/>
    <m/>
    <x v="0"/>
    <s v="0.00"/>
    <n v="0"/>
  </r>
  <r>
    <x v="658"/>
    <x v="612"/>
    <s v="EACH"/>
    <s v="2.17"/>
    <s v="2.17"/>
    <s v="Y-DROP"/>
    <s v="935DET"/>
    <x v="0"/>
    <m/>
    <m/>
    <x v="0"/>
    <s v="0.00"/>
    <n v="6"/>
  </r>
  <r>
    <x v="659"/>
    <x v="613"/>
    <s v="EACH"/>
    <s v="0.53"/>
    <s v="0.53"/>
    <s v="Y-DROP"/>
    <s v="935DET"/>
    <x v="0"/>
    <m/>
    <m/>
    <x v="0"/>
    <s v="0.00"/>
    <n v="1"/>
  </r>
  <r>
    <x v="660"/>
    <x v="614"/>
    <s v="EACH"/>
    <s v="1.17"/>
    <s v="1.17"/>
    <s v="Y-DROP"/>
    <s v="935DET"/>
    <x v="0"/>
    <m/>
    <m/>
    <x v="0"/>
    <s v="0.00"/>
    <n v="0"/>
  </r>
  <r>
    <x v="661"/>
    <x v="615"/>
    <s v="EACH"/>
    <s v="1.55"/>
    <s v="1.55"/>
    <s v="Y-DROP"/>
    <s v="935DET"/>
    <x v="0"/>
    <m/>
    <m/>
    <x v="0"/>
    <s v="0.00"/>
    <n v="1"/>
  </r>
  <r>
    <x v="662"/>
    <x v="616"/>
    <s v="EACH"/>
    <s v="1.54"/>
    <s v="1.54"/>
    <s v="Y-DROP"/>
    <s v="935DET"/>
    <x v="0"/>
    <m/>
    <m/>
    <x v="0"/>
    <s v="0.00"/>
    <n v="1"/>
  </r>
  <r>
    <x v="663"/>
    <x v="617"/>
    <s v="EACH"/>
    <s v="1.55"/>
    <s v="0.00"/>
    <s v="Y-DROP"/>
    <s v="935DET"/>
    <x v="0"/>
    <m/>
    <m/>
    <x v="0"/>
    <s v="0.00"/>
    <n v="1"/>
  </r>
  <r>
    <x v="664"/>
    <x v="618"/>
    <s v="EACH"/>
    <s v="1.54"/>
    <s v="1.54"/>
    <s v="Y-DROP"/>
    <s v="935DET"/>
    <x v="0"/>
    <m/>
    <m/>
    <x v="0"/>
    <s v="0.00"/>
    <n v="1"/>
  </r>
  <r>
    <x v="665"/>
    <x v="619"/>
    <s v="EACH"/>
    <s v="1.54"/>
    <s v="1.54"/>
    <s v="Y-DROP"/>
    <s v="935DET"/>
    <x v="0"/>
    <m/>
    <m/>
    <x v="0"/>
    <s v="0.00"/>
    <n v="1"/>
  </r>
  <r>
    <x v="666"/>
    <x v="620"/>
    <s v="EACH"/>
    <s v="1.55"/>
    <s v="1.55"/>
    <s v="Y-DROP"/>
    <s v="935DET"/>
    <x v="0"/>
    <m/>
    <m/>
    <x v="0"/>
    <s v="0.00"/>
    <n v="1"/>
  </r>
  <r>
    <x v="667"/>
    <x v="621"/>
    <s v="EACH"/>
    <s v="1.55"/>
    <s v="1.55"/>
    <s v="Y-DROP"/>
    <s v="935DET"/>
    <x v="0"/>
    <m/>
    <m/>
    <x v="0"/>
    <s v="0.00"/>
    <n v="1"/>
  </r>
  <r>
    <x v="668"/>
    <x v="622"/>
    <s v="EACH"/>
    <s v="1.54"/>
    <s v="0.00"/>
    <s v="Y-DROP"/>
    <s v="935DET"/>
    <x v="0"/>
    <m/>
    <m/>
    <x v="0"/>
    <s v="0.00"/>
    <n v="1"/>
  </r>
  <r>
    <x v="669"/>
    <x v="623"/>
    <s v="EACH"/>
    <s v="1.55"/>
    <s v="1.55"/>
    <s v="Y-DROP"/>
    <s v="935DET"/>
    <x v="0"/>
    <m/>
    <m/>
    <x v="0"/>
    <s v="0.00"/>
    <n v="1"/>
  </r>
  <r>
    <x v="670"/>
    <x v="624"/>
    <s v="EACH"/>
    <s v="33.75"/>
    <s v="33.75"/>
    <s v="Y-DROP"/>
    <s v="935DET"/>
    <x v="0"/>
    <m/>
    <m/>
    <x v="0"/>
    <s v="0.00"/>
    <n v="4"/>
  </r>
  <r>
    <x v="671"/>
    <x v="625"/>
    <s v="EACH"/>
    <s v="0.24"/>
    <s v="0.24"/>
    <s v="Y-DROP"/>
    <s v="935DET"/>
    <x v="0"/>
    <m/>
    <m/>
    <x v="0"/>
    <s v="0.00"/>
    <n v="0"/>
  </r>
  <r>
    <x v="672"/>
    <x v="626"/>
    <s v="EACH"/>
    <s v="1.29"/>
    <s v="1.29"/>
    <s v="Y-DROP"/>
    <s v="935DET"/>
    <x v="17"/>
    <m/>
    <m/>
    <x v="0"/>
    <s v="7.00"/>
    <n v="3"/>
  </r>
  <r>
    <x v="673"/>
    <x v="627"/>
    <s v="EACH"/>
    <s v="18.65"/>
    <s v="0.00"/>
    <s v="Y-DROP"/>
    <s v="935DET"/>
    <x v="1"/>
    <m/>
    <m/>
    <x v="0"/>
    <s v="0.00"/>
    <n v="0"/>
  </r>
  <r>
    <x v="674"/>
    <x v="628"/>
    <s v="EACH"/>
    <s v="15.28"/>
    <s v="0.00"/>
    <s v="Y-DROP"/>
    <s v="935DET"/>
    <x v="1"/>
    <m/>
    <m/>
    <x v="0"/>
    <s v="0.00"/>
    <n v="0"/>
  </r>
  <r>
    <x v="675"/>
    <x v="629"/>
    <s v="EACH"/>
    <s v="0.00"/>
    <s v="0.00"/>
    <s v="Y-DROP"/>
    <s v="935DET"/>
    <x v="2"/>
    <m/>
    <m/>
    <x v="0"/>
    <s v="0.00"/>
    <n v="0"/>
  </r>
  <r>
    <x v="676"/>
    <x v="630"/>
    <s v="EACH"/>
    <s v="0.00"/>
    <s v="0.00"/>
    <s v="Y-DROP"/>
    <s v="935DET"/>
    <x v="2"/>
    <m/>
    <m/>
    <x v="0"/>
    <s v="0.00"/>
    <n v="0"/>
  </r>
  <r>
    <x v="677"/>
    <x v="631"/>
    <s v="EACH"/>
    <s v="0.00"/>
    <s v="0.00"/>
    <s v="Y-DROP"/>
    <s v="935DET"/>
    <x v="2"/>
    <m/>
    <m/>
    <x v="0"/>
    <s v="0.00"/>
    <n v="0"/>
  </r>
  <r>
    <x v="678"/>
    <x v="632"/>
    <s v="EACH"/>
    <s v="0.00"/>
    <s v="0.00"/>
    <s v="Y-DROP"/>
    <s v="935DET"/>
    <x v="2"/>
    <m/>
    <m/>
    <x v="0"/>
    <s v="0.00"/>
    <n v="0"/>
  </r>
  <r>
    <x v="679"/>
    <x v="633"/>
    <s v="EACH"/>
    <s v="0.00"/>
    <s v="0.00"/>
    <s v="Y-DROP"/>
    <s v="935DET"/>
    <x v="2"/>
    <m/>
    <m/>
    <x v="0"/>
    <s v="0.00"/>
    <n v="0"/>
  </r>
  <r>
    <x v="680"/>
    <x v="634"/>
    <s v="EACH"/>
    <s v="11.02"/>
    <s v="0.00"/>
    <s v="Y-DROP"/>
    <s v="935DET"/>
    <x v="1"/>
    <m/>
    <m/>
    <x v="0"/>
    <s v="0.00"/>
    <n v="0"/>
  </r>
  <r>
    <x v="681"/>
    <x v="635"/>
    <s v="EACH"/>
    <s v="0.00"/>
    <s v="0.00"/>
    <s v="Y-DROP"/>
    <s v="935DET"/>
    <x v="2"/>
    <m/>
    <m/>
    <x v="0"/>
    <s v="0.00"/>
    <n v="0"/>
  </r>
  <r>
    <x v="682"/>
    <x v="636"/>
    <s v="EACH"/>
    <s v="0.70"/>
    <s v="0.00"/>
    <s v="Y-DROP"/>
    <s v="935DET"/>
    <x v="1"/>
    <m/>
    <m/>
    <x v="0"/>
    <s v="0.00"/>
    <n v="0"/>
  </r>
  <r>
    <x v="683"/>
    <x v="637"/>
    <s v="EACH"/>
    <s v="0.38"/>
    <s v="0.00"/>
    <s v="Y-DROP"/>
    <s v="935DET"/>
    <x v="1"/>
    <m/>
    <m/>
    <x v="0"/>
    <s v="0.00"/>
    <n v="0"/>
  </r>
  <r>
    <x v="684"/>
    <x v="638"/>
    <s v="EACH"/>
    <s v="8.56"/>
    <s v="0.00"/>
    <s v="Y-DROP"/>
    <s v="935DET"/>
    <x v="1"/>
    <m/>
    <m/>
    <x v="0"/>
    <s v="0.00"/>
    <n v="0"/>
  </r>
  <r>
    <x v="685"/>
    <x v="639"/>
    <s v="EACH"/>
    <s v="10.77"/>
    <s v="0.00"/>
    <s v="Y-DROP"/>
    <s v="935DET"/>
    <x v="1"/>
    <m/>
    <m/>
    <x v="0"/>
    <s v="0.00"/>
    <n v="0"/>
  </r>
  <r>
    <x v="686"/>
    <x v="640"/>
    <s v="EACH"/>
    <s v="13.17"/>
    <s v="0.00"/>
    <s v="Y-DROP"/>
    <s v="935DET"/>
    <x v="1"/>
    <m/>
    <m/>
    <x v="0"/>
    <s v="0.00"/>
    <n v="0"/>
  </r>
  <r>
    <x v="687"/>
    <x v="641"/>
    <s v="EACH"/>
    <s v="19.67"/>
    <s v="0.00"/>
    <s v="Y-DROP"/>
    <s v="935DET"/>
    <x v="1"/>
    <m/>
    <m/>
    <x v="0"/>
    <s v="0.00"/>
    <n v="0"/>
  </r>
  <r>
    <x v="688"/>
    <x v="642"/>
    <s v="EACH"/>
    <s v="0.00"/>
    <s v="0.00"/>
    <s v="Y-DROP"/>
    <s v="935DET"/>
    <x v="1"/>
    <m/>
    <m/>
    <x v="0"/>
    <s v="0.00"/>
    <n v="0"/>
  </r>
  <r>
    <x v="689"/>
    <x v="643"/>
    <s v="EACH"/>
    <s v="1.09"/>
    <s v="0.00"/>
    <s v="Y-DROP"/>
    <s v="935DET"/>
    <x v="1"/>
    <m/>
    <m/>
    <x v="0"/>
    <s v="0.00"/>
    <n v="0"/>
  </r>
  <r>
    <x v="690"/>
    <x v="644"/>
    <s v="EACH"/>
    <s v="6.41"/>
    <s v="6.20"/>
    <s v="Y-DROP"/>
    <s v=""/>
    <x v="1"/>
    <m/>
    <m/>
    <x v="0"/>
    <s v="0.00"/>
    <n v="0"/>
  </r>
  <r>
    <x v="691"/>
    <x v="645"/>
    <s v="EACH"/>
    <s v="3.66"/>
    <s v="3.66"/>
    <s v="Y-DROP"/>
    <s v=""/>
    <x v="0"/>
    <m/>
    <m/>
    <x v="0"/>
    <s v="0.00"/>
    <n v="0"/>
  </r>
  <r>
    <x v="692"/>
    <x v="646"/>
    <s v="EACH"/>
    <s v="0.39"/>
    <s v="0.39"/>
    <s v="Y-DROP"/>
    <s v="935DET"/>
    <x v="1"/>
    <m/>
    <m/>
    <x v="0"/>
    <s v="0.00"/>
    <n v="10"/>
  </r>
  <r>
    <x v="693"/>
    <x v="647"/>
    <s v="EACH"/>
    <s v="1.04"/>
    <s v="1.04"/>
    <s v="Y-DROP"/>
    <s v="935DET"/>
    <x v="1"/>
    <m/>
    <m/>
    <x v="0"/>
    <s v="0.00"/>
    <n v="10"/>
  </r>
  <r>
    <x v="694"/>
    <x v="648"/>
    <s v="EACH"/>
    <s v="0.01"/>
    <s v="0.01"/>
    <s v="Y-DROP"/>
    <s v="935DET"/>
    <x v="1"/>
    <s v="Each"/>
    <s v="BASE2016"/>
    <x v="25"/>
    <s v="0.15"/>
    <n v="1"/>
  </r>
  <r>
    <x v="695"/>
    <x v="649"/>
    <s v="EACH"/>
    <s v="1.69"/>
    <s v="1.69"/>
    <s v="Y-DROP"/>
    <s v="935DET"/>
    <x v="1"/>
    <s v="Each"/>
    <s v="BASE2016"/>
    <x v="52"/>
    <s v="9.25"/>
    <n v="10"/>
  </r>
  <r>
    <x v="696"/>
    <x v="650"/>
    <s v="EACH"/>
    <s v="0.00"/>
    <s v="0.00"/>
    <s v="Y-DROP"/>
    <s v="935DET"/>
    <x v="2"/>
    <m/>
    <m/>
    <x v="0"/>
    <s v="0.00"/>
    <n v="0"/>
  </r>
  <r>
    <x v="697"/>
    <x v="651"/>
    <s v="EACH"/>
    <s v="0.85"/>
    <s v="0.85"/>
    <s v="UNDERCOVER"/>
    <s v="935DET"/>
    <x v="0"/>
    <m/>
    <m/>
    <x v="0"/>
    <s v="0.00"/>
    <n v="5"/>
  </r>
  <r>
    <x v="698"/>
    <x v="652"/>
    <s v="EACH"/>
    <s v="1.04"/>
    <s v="1.04"/>
    <s v="UNDERCOVER"/>
    <s v="935DET"/>
    <x v="0"/>
    <m/>
    <m/>
    <x v="0"/>
    <s v="0.00"/>
    <n v="5"/>
  </r>
  <r>
    <x v="699"/>
    <x v="653"/>
    <s v="EACH"/>
    <s v="0.39"/>
    <s v="0.39"/>
    <s v="UNDERCOVER"/>
    <s v="935DET"/>
    <x v="0"/>
    <m/>
    <m/>
    <x v="0"/>
    <s v="0.00"/>
    <n v="5"/>
  </r>
  <r>
    <x v="700"/>
    <x v="654"/>
    <s v="EACH"/>
    <s v="0.35"/>
    <s v="0.35"/>
    <s v="Y-DROP"/>
    <s v="935DET"/>
    <x v="1"/>
    <m/>
    <m/>
    <x v="0"/>
    <s v="0.00"/>
    <n v="0"/>
  </r>
  <r>
    <x v="701"/>
    <x v="655"/>
    <s v="EACH"/>
    <s v="20.00"/>
    <s v="20.00"/>
    <s v="Y-DROP"/>
    <s v=""/>
    <x v="1"/>
    <s v="Each"/>
    <s v="BASE2016"/>
    <x v="53"/>
    <s v="51.25"/>
    <n v="0"/>
  </r>
  <r>
    <x v="702"/>
    <x v="656"/>
    <s v="EACH"/>
    <s v="1.61"/>
    <s v="1.61"/>
    <s v="Y-DROP"/>
    <s v=""/>
    <x v="1"/>
    <m/>
    <m/>
    <x v="0"/>
    <s v="0.00"/>
    <n v="2"/>
  </r>
  <r>
    <x v="703"/>
    <x v="657"/>
    <s v="EACH"/>
    <s v="45.65"/>
    <s v="45.65"/>
    <s v="Y-DROP"/>
    <s v="935DET"/>
    <x v="1"/>
    <s v="Each"/>
    <s v="BASE2016"/>
    <x v="54"/>
    <s v="325.00"/>
    <n v="700"/>
  </r>
  <r>
    <x v="704"/>
    <x v="658"/>
    <s v="EACH"/>
    <s v="5.39"/>
    <s v="5.39"/>
    <s v="Y-DROP"/>
    <s v="935DET"/>
    <x v="1"/>
    <m/>
    <m/>
    <x v="0"/>
    <s v="0.00"/>
    <n v="250"/>
  </r>
  <r>
    <x v="705"/>
    <x v="659"/>
    <s v="EACH"/>
    <s v="3.92"/>
    <s v="3.92"/>
    <s v="Y-DROP"/>
    <s v="935DET"/>
    <x v="1"/>
    <m/>
    <m/>
    <x v="0"/>
    <s v="0.00"/>
    <n v="150"/>
  </r>
  <r>
    <x v="706"/>
    <x v="660"/>
    <s v="EACH"/>
    <s v="1.56"/>
    <s v="1.56"/>
    <s v="Y-DROP"/>
    <s v="935DET"/>
    <x v="1"/>
    <m/>
    <m/>
    <x v="0"/>
    <s v="0.00"/>
    <n v="100"/>
  </r>
  <r>
    <x v="707"/>
    <x v="661"/>
    <s v="EACH"/>
    <s v="1.56"/>
    <s v="1.56"/>
    <s v="Y-DROP"/>
    <s v="935DET"/>
    <x v="1"/>
    <m/>
    <m/>
    <x v="0"/>
    <s v="0.00"/>
    <n v="100"/>
  </r>
  <r>
    <x v="708"/>
    <x v="662"/>
    <s v="EACH"/>
    <s v="3.24"/>
    <s v="3.24"/>
    <s v="Y-DROP"/>
    <s v="935DET"/>
    <x v="1"/>
    <m/>
    <m/>
    <x v="0"/>
    <s v="0.00"/>
    <n v="0"/>
  </r>
  <r>
    <x v="709"/>
    <x v="663"/>
    <s v="EACH"/>
    <s v="0.68"/>
    <s v="0.68"/>
    <s v="Y-DROP"/>
    <s v="935DET"/>
    <x v="1"/>
    <m/>
    <m/>
    <x v="0"/>
    <s v="0.00"/>
    <n v="0"/>
  </r>
  <r>
    <x v="710"/>
    <x v="664"/>
    <s v="EACH"/>
    <s v="0.27"/>
    <s v="0.27"/>
    <s v="Y-DROP"/>
    <s v="935DET"/>
    <x v="1"/>
    <s v="Each"/>
    <s v="BASE2016"/>
    <x v="23"/>
    <s v="1.50"/>
    <n v="1"/>
  </r>
  <r>
    <x v="711"/>
    <x v="665"/>
    <s v="EACH"/>
    <s v="44.24"/>
    <s v="39.47"/>
    <s v="Y-DROP"/>
    <s v="935DET"/>
    <x v="1"/>
    <s v="Each"/>
    <s v="BASE2016"/>
    <x v="54"/>
    <s v="325.00"/>
    <n v="900"/>
  </r>
  <r>
    <x v="712"/>
    <x v="666"/>
    <s v="EACH"/>
    <s v="1.71"/>
    <s v="1.71"/>
    <s v="Y-DROP"/>
    <s v=""/>
    <x v="0"/>
    <m/>
    <m/>
    <x v="0"/>
    <s v="0.00"/>
    <n v="100"/>
  </r>
  <r>
    <x v="713"/>
    <x v="667"/>
    <s v="EACH"/>
    <s v="1.71"/>
    <s v="1.71"/>
    <s v="Y-DROP"/>
    <s v=""/>
    <x v="0"/>
    <m/>
    <m/>
    <x v="0"/>
    <s v="0.00"/>
    <n v="100"/>
  </r>
  <r>
    <x v="714"/>
    <x v="668"/>
    <s v="EACH"/>
    <s v="1.36"/>
    <s v="1.36"/>
    <s v="Y-DROP"/>
    <s v="935DET"/>
    <x v="1"/>
    <m/>
    <m/>
    <x v="0"/>
    <s v="0.00"/>
    <n v="100"/>
  </r>
  <r>
    <x v="715"/>
    <x v="669"/>
    <s v="EACH"/>
    <s v="1.36"/>
    <s v="1.36"/>
    <s v="Y-DROP"/>
    <s v="935DET"/>
    <x v="1"/>
    <m/>
    <m/>
    <x v="0"/>
    <s v="0.00"/>
    <n v="100"/>
  </r>
  <r>
    <x v="716"/>
    <x v="670"/>
    <s v="EACH"/>
    <s v="1.52"/>
    <s v="1.52"/>
    <s v="Y-DROP"/>
    <s v="935DET"/>
    <x v="0"/>
    <m/>
    <m/>
    <x v="0"/>
    <s v="0.00"/>
    <n v="100"/>
  </r>
  <r>
    <x v="717"/>
    <x v="667"/>
    <s v="EACH"/>
    <s v="1.52"/>
    <s v="1.52"/>
    <s v="Y-DROP"/>
    <s v="935DET"/>
    <x v="0"/>
    <m/>
    <m/>
    <x v="0"/>
    <s v="0.00"/>
    <n v="100"/>
  </r>
  <r>
    <x v="718"/>
    <x v="671"/>
    <s v="EACH"/>
    <s v="40.66"/>
    <s v="40.66"/>
    <s v="Y-DROP"/>
    <s v="935DET"/>
    <x v="0"/>
    <m/>
    <m/>
    <x v="0"/>
    <s v="0.00"/>
    <n v="0"/>
  </r>
  <r>
    <x v="719"/>
    <x v="672"/>
    <s v="EACH"/>
    <s v="6.77"/>
    <s v="0.00"/>
    <s v="Y-DROP"/>
    <s v=""/>
    <x v="1"/>
    <s v="Each"/>
    <s v="BASE2016"/>
    <x v="55"/>
    <s v="39.50"/>
    <n v="0"/>
  </r>
  <r>
    <x v="720"/>
    <x v="673"/>
    <s v="EACH"/>
    <s v="6.45"/>
    <s v="6.45"/>
    <s v="Y-DROP"/>
    <s v=""/>
    <x v="1"/>
    <s v="Each"/>
    <s v="BASE2016"/>
    <x v="56"/>
    <s v="38.00"/>
    <n v="0"/>
  </r>
  <r>
    <x v="721"/>
    <x v="674"/>
    <s v="EACH"/>
    <s v="8.00"/>
    <s v="0.00"/>
    <s v="Y-DROP"/>
    <s v="935DET"/>
    <x v="1"/>
    <s v="Each"/>
    <s v="BASE2016"/>
    <x v="55"/>
    <s v="39.50"/>
    <n v="0"/>
  </r>
  <r>
    <x v="722"/>
    <x v="675"/>
    <s v="EACH"/>
    <s v="0.00"/>
    <s v="0.00"/>
    <s v="Y-DROP"/>
    <s v="935DET"/>
    <x v="2"/>
    <m/>
    <m/>
    <x v="0"/>
    <s v="0.00"/>
    <n v="0"/>
  </r>
  <r>
    <x v="723"/>
    <x v="676"/>
    <s v="EACH"/>
    <s v="7.68"/>
    <s v="7.68"/>
    <s v="Y-DROP"/>
    <s v="935DET"/>
    <x v="1"/>
    <s v="Each"/>
    <s v="BASE2016"/>
    <x v="56"/>
    <s v="38.00"/>
    <n v="0"/>
  </r>
  <r>
    <x v="724"/>
    <x v="675"/>
    <s v="EACH"/>
    <s v="0.00"/>
    <s v="0.00"/>
    <s v="Y-DROP"/>
    <s v="935DET"/>
    <x v="2"/>
    <m/>
    <m/>
    <x v="0"/>
    <s v="0.00"/>
    <n v="0"/>
  </r>
  <r>
    <x v="725"/>
    <x v="675"/>
    <s v="PER FOOT"/>
    <s v="0.72"/>
    <s v="0.72"/>
    <s v="Y-DROP"/>
    <s v="935DET"/>
    <x v="1"/>
    <m/>
    <m/>
    <x v="0"/>
    <s v="0.00"/>
    <n v="100"/>
  </r>
  <r>
    <x v="726"/>
    <x v="675"/>
    <s v="EACH"/>
    <s v="0.00"/>
    <s v="0.00"/>
    <s v="Y-DROP"/>
    <s v="935DET"/>
    <x v="2"/>
    <m/>
    <m/>
    <x v="0"/>
    <s v="0.00"/>
    <n v="0"/>
  </r>
  <r>
    <x v="727"/>
    <x v="677"/>
    <s v="EACH"/>
    <s v="11.77"/>
    <s v="11.70"/>
    <s v="Y-DROP"/>
    <s v=""/>
    <x v="1"/>
    <s v="Each"/>
    <s v="BASE2016"/>
    <x v="57"/>
    <s v="35.00"/>
    <n v="0"/>
  </r>
  <r>
    <x v="728"/>
    <x v="678"/>
    <s v="EACH"/>
    <s v="3.69"/>
    <s v="3.21"/>
    <s v="Y-DROP"/>
    <s v="935DET"/>
    <x v="0"/>
    <m/>
    <m/>
    <x v="0"/>
    <s v="0.00"/>
    <n v="0"/>
  </r>
  <r>
    <x v="729"/>
    <x v="679"/>
    <s v="EACH"/>
    <s v="3.02"/>
    <s v="3.02"/>
    <s v="Y-DROP"/>
    <s v="935DET"/>
    <x v="1"/>
    <s v="Each"/>
    <s v="BASE2016"/>
    <x v="58"/>
    <s v="25.00"/>
    <n v="25"/>
  </r>
  <r>
    <x v="730"/>
    <x v="680"/>
    <s v="EACH"/>
    <s v="1.73"/>
    <s v="1.73"/>
    <s v="Y-DROP"/>
    <s v="935DET"/>
    <x v="1"/>
    <s v="Each"/>
    <s v="BASE2016"/>
    <x v="59"/>
    <s v="7.00"/>
    <n v="100"/>
  </r>
  <r>
    <x v="731"/>
    <x v="681"/>
    <s v="EACH"/>
    <s v="2.48"/>
    <s v="2.48"/>
    <s v="Y-DROP"/>
    <s v="935DET"/>
    <x v="1"/>
    <s v="Each"/>
    <s v="BASE2016"/>
    <x v="59"/>
    <s v="7.00"/>
    <n v="100"/>
  </r>
  <r>
    <x v="732"/>
    <x v="682"/>
    <s v="EACH"/>
    <s v="2.84"/>
    <s v="2.84"/>
    <s v="Y-DROP"/>
    <s v="935DET"/>
    <x v="1"/>
    <s v="Each"/>
    <s v="BASE2016"/>
    <x v="60"/>
    <s v="10.00"/>
    <n v="100"/>
  </r>
  <r>
    <x v="733"/>
    <x v="683"/>
    <s v="EACH"/>
    <s v="3.14"/>
    <s v="3.14"/>
    <s v="Y-DROP"/>
    <s v="935DET"/>
    <x v="1"/>
    <s v="Each"/>
    <s v="BASE2016"/>
    <x v="60"/>
    <s v="10.00"/>
    <n v="100"/>
  </r>
  <r>
    <x v="734"/>
    <x v="684"/>
    <s v="EACH"/>
    <s v="0.00"/>
    <s v="0.00"/>
    <s v="Y-DROP"/>
    <s v=""/>
    <x v="0"/>
    <m/>
    <m/>
    <x v="0"/>
    <s v="0.00"/>
    <n v="0"/>
  </r>
  <r>
    <x v="735"/>
    <x v="685"/>
    <s v="EACH"/>
    <s v="1.85"/>
    <s v="1.85"/>
    <s v="Y-DROP"/>
    <s v="935DET"/>
    <x v="1"/>
    <m/>
    <m/>
    <x v="0"/>
    <s v="0.00"/>
    <n v="0"/>
  </r>
  <r>
    <x v="736"/>
    <x v="686"/>
    <s v="EACH"/>
    <s v="0.25"/>
    <s v="0.25"/>
    <s v="Y-DROP"/>
    <s v="935DET"/>
    <x v="2"/>
    <m/>
    <m/>
    <x v="0"/>
    <s v="0.00"/>
    <n v="1"/>
  </r>
  <r>
    <x v="737"/>
    <x v="687"/>
    <s v="EACH"/>
    <s v="1.85"/>
    <s v="0.00"/>
    <s v="Y-DROP"/>
    <s v=""/>
    <x v="0"/>
    <m/>
    <m/>
    <x v="0"/>
    <s v="0.00"/>
    <n v="10"/>
  </r>
  <r>
    <x v="738"/>
    <x v="688"/>
    <s v="EACH"/>
    <s v="3.25"/>
    <s v="0.00"/>
    <s v="Y-DROP"/>
    <s v=""/>
    <x v="0"/>
    <m/>
    <m/>
    <x v="0"/>
    <s v="0.00"/>
    <n v="0"/>
  </r>
  <r>
    <x v="739"/>
    <x v="689"/>
    <s v="EACH"/>
    <s v="0.00"/>
    <s v="0.00"/>
    <s v="Y-DROP"/>
    <s v=""/>
    <x v="0"/>
    <m/>
    <m/>
    <x v="0"/>
    <s v="0.00"/>
    <n v="0"/>
  </r>
  <r>
    <x v="740"/>
    <x v="690"/>
    <s v="EACH"/>
    <s v="0.00"/>
    <s v="0.00"/>
    <s v="Y-DROP"/>
    <s v=""/>
    <x v="0"/>
    <m/>
    <m/>
    <x v="0"/>
    <s v="0.00"/>
    <n v="0"/>
  </r>
  <r>
    <x v="741"/>
    <x v="691"/>
    <s v="EACH"/>
    <s v="0.00"/>
    <s v="0.00"/>
    <s v="Y-DROP"/>
    <s v="935DET"/>
    <x v="0"/>
    <m/>
    <m/>
    <x v="0"/>
    <s v="0.00"/>
    <n v="0"/>
  </r>
  <r>
    <x v="742"/>
    <x v="692"/>
    <s v="EACH"/>
    <s v="24.08"/>
    <s v="0.00"/>
    <s v="Y-DROP"/>
    <s v="935DET"/>
    <x v="0"/>
    <m/>
    <m/>
    <x v="0"/>
    <s v="0.00"/>
    <n v="0"/>
  </r>
  <r>
    <x v="743"/>
    <x v="693"/>
    <s v="EACH"/>
    <s v="0.00"/>
    <s v="0.00"/>
    <s v="Y-DROP"/>
    <s v="935DET"/>
    <x v="0"/>
    <m/>
    <m/>
    <x v="0"/>
    <s v="0.00"/>
    <n v="0"/>
  </r>
  <r>
    <x v="744"/>
    <x v="694"/>
    <s v="EACH"/>
    <s v="22.84"/>
    <s v="22.84"/>
    <s v="Y-DROP"/>
    <s v="935DET"/>
    <x v="0"/>
    <m/>
    <m/>
    <x v="0"/>
    <s v="0.00"/>
    <n v="0"/>
  </r>
  <r>
    <x v="745"/>
    <x v="695"/>
    <s v="EACH"/>
    <s v="43.12"/>
    <s v="43.12"/>
    <s v="Y-DROP"/>
    <s v="935DET"/>
    <x v="0"/>
    <m/>
    <m/>
    <x v="0"/>
    <s v="0.00"/>
    <n v="0"/>
  </r>
  <r>
    <x v="746"/>
    <x v="696"/>
    <s v="EACH"/>
    <s v="0.00"/>
    <s v="0.00"/>
    <s v="Y-DROP"/>
    <s v="935DET"/>
    <x v="0"/>
    <m/>
    <m/>
    <x v="0"/>
    <s v="0.00"/>
    <n v="0"/>
  </r>
  <r>
    <x v="747"/>
    <x v="697"/>
    <s v="EACH"/>
    <s v="0.00"/>
    <s v="0.00"/>
    <s v="Y-DROP"/>
    <s v="935DET"/>
    <x v="0"/>
    <m/>
    <m/>
    <x v="0"/>
    <s v="0.00"/>
    <n v="0"/>
  </r>
  <r>
    <x v="748"/>
    <x v="698"/>
    <s v="EACH"/>
    <s v="25.25"/>
    <s v="25.25"/>
    <s v="Y-DROP"/>
    <s v="935DET"/>
    <x v="0"/>
    <m/>
    <m/>
    <x v="0"/>
    <s v="0.00"/>
    <n v="0"/>
  </r>
  <r>
    <x v="749"/>
    <x v="699"/>
    <s v="EACH"/>
    <s v="49.00"/>
    <s v="49.00"/>
    <s v="Y-DROP"/>
    <s v="935DET"/>
    <x v="0"/>
    <m/>
    <m/>
    <x v="0"/>
    <s v="0.00"/>
    <n v="0"/>
  </r>
  <r>
    <x v="750"/>
    <x v="700"/>
    <s v="EACH"/>
    <s v="46.20"/>
    <s v="0.00"/>
    <s v="Y-DROP"/>
    <s v="935DET"/>
    <x v="0"/>
    <m/>
    <m/>
    <x v="0"/>
    <s v="0.00"/>
    <n v="0"/>
  </r>
  <r>
    <x v="751"/>
    <x v="701"/>
    <s v="EACH"/>
    <s v="19.77"/>
    <s v="16.85"/>
    <s v="Y-DROP"/>
    <s v="935DET"/>
    <x v="1"/>
    <s v="Each"/>
    <s v="BASE2016"/>
    <x v="61"/>
    <s v="65.00"/>
    <n v="900"/>
  </r>
  <r>
    <x v="752"/>
    <x v="702"/>
    <s v="EACH"/>
    <s v="11.25"/>
    <s v="9.80"/>
    <s v="Y-DROP"/>
    <s v="935DET"/>
    <x v="1"/>
    <s v="Each"/>
    <s v="BASE2016"/>
    <x v="62"/>
    <s v="55.00"/>
    <n v="790"/>
  </r>
  <r>
    <x v="753"/>
    <x v="703"/>
    <s v="EACH"/>
    <s v="5.03"/>
    <s v="5.03"/>
    <s v="Y-DROP"/>
    <s v="935DET"/>
    <x v="2"/>
    <m/>
    <m/>
    <x v="0"/>
    <s v="0.00"/>
    <n v="0"/>
  </r>
  <r>
    <x v="754"/>
    <x v="704"/>
    <s v="EACH"/>
    <s v="0.00"/>
    <s v="0.00"/>
    <s v="Y-DROP"/>
    <s v="935DET"/>
    <x v="2"/>
    <m/>
    <m/>
    <x v="0"/>
    <s v="0.00"/>
    <n v="0"/>
  </r>
  <r>
    <x v="755"/>
    <x v="705"/>
    <s v="EACH"/>
    <s v="6.88"/>
    <s v="6.88"/>
    <s v="Y-DROP"/>
    <s v="935DET"/>
    <x v="1"/>
    <s v="Each"/>
    <s v="BASE2016"/>
    <x v="63"/>
    <s v="34.00"/>
    <n v="0"/>
  </r>
  <r>
    <x v="756"/>
    <x v="706"/>
    <s v="EACH"/>
    <s v="8.28"/>
    <s v="11.03"/>
    <s v="Y-DROP"/>
    <s v=""/>
    <x v="1"/>
    <s v="Each"/>
    <s v="BASE2016"/>
    <x v="64"/>
    <s v="45.00"/>
    <n v="0"/>
  </r>
  <r>
    <x v="757"/>
    <x v="707"/>
    <s v="EACH"/>
    <s v="0.00"/>
    <s v="0.00"/>
    <s v="Y-DROP"/>
    <s v=""/>
    <x v="0"/>
    <m/>
    <m/>
    <x v="0"/>
    <s v="0.00"/>
    <n v="0"/>
  </r>
  <r>
    <x v="758"/>
    <x v="708"/>
    <s v="EACH"/>
    <s v="36.38"/>
    <s v="0.00"/>
    <s v="Y-DROP"/>
    <s v=""/>
    <x v="1"/>
    <s v="Each"/>
    <s v="BASE2016"/>
    <x v="65"/>
    <s v="150.00"/>
    <n v="0"/>
  </r>
  <r>
    <x v="759"/>
    <x v="709"/>
    <s v="EACH"/>
    <s v="8.41"/>
    <s v="0.00"/>
    <s v="Y-DROP"/>
    <s v=""/>
    <x v="0"/>
    <m/>
    <m/>
    <x v="0"/>
    <s v="0.00"/>
    <n v="0"/>
  </r>
  <r>
    <x v="760"/>
    <x v="710"/>
    <s v="EACH"/>
    <s v="5.89"/>
    <s v="0.00"/>
    <s v="Y-DROP"/>
    <s v=""/>
    <x v="0"/>
    <m/>
    <m/>
    <x v="0"/>
    <s v="0.00"/>
    <n v="0"/>
  </r>
  <r>
    <x v="761"/>
    <x v="711"/>
    <s v="EACH"/>
    <s v="8.00"/>
    <s v="0.00"/>
    <s v="Y-DROP"/>
    <s v=""/>
    <x v="0"/>
    <m/>
    <m/>
    <x v="0"/>
    <s v="0.00"/>
    <n v="0"/>
  </r>
  <r>
    <x v="762"/>
    <x v="712"/>
    <s v="EACH"/>
    <s v="5.89"/>
    <s v="0.00"/>
    <s v="Y-DROP"/>
    <s v=""/>
    <x v="0"/>
    <m/>
    <m/>
    <x v="0"/>
    <s v="0.00"/>
    <n v="0"/>
  </r>
  <r>
    <x v="763"/>
    <x v="713"/>
    <s v="EACH"/>
    <s v="36.38"/>
    <s v="0.00"/>
    <s v="Y-DROP"/>
    <s v=""/>
    <x v="0"/>
    <m/>
    <m/>
    <x v="0"/>
    <s v="0.00"/>
    <n v="0"/>
  </r>
  <r>
    <x v="764"/>
    <x v="714"/>
    <s v="EACH"/>
    <s v="33.99"/>
    <s v="0.00"/>
    <s v="Y-DROP"/>
    <s v=""/>
    <x v="0"/>
    <m/>
    <m/>
    <x v="0"/>
    <s v="0.00"/>
    <n v="0"/>
  </r>
  <r>
    <x v="765"/>
    <x v="715"/>
    <s v="EACH"/>
    <s v="10.10"/>
    <s v="9.25"/>
    <s v="Y-DROP"/>
    <s v="935DET"/>
    <x v="1"/>
    <s v="Each"/>
    <s v="BASE2016"/>
    <x v="63"/>
    <s v="34.00"/>
    <n v="300"/>
  </r>
  <r>
    <x v="766"/>
    <x v="716"/>
    <s v="EACH"/>
    <s v="5.85"/>
    <s v="5.85"/>
    <s v="Y-DROP"/>
    <s v="935DET"/>
    <x v="1"/>
    <s v="Each"/>
    <s v="BASE2016"/>
    <x v="66"/>
    <s v="29.25"/>
    <n v="500"/>
  </r>
  <r>
    <x v="767"/>
    <x v="717"/>
    <s v="EACH"/>
    <s v="0.00"/>
    <s v="0.00"/>
    <s v="Y-DROP"/>
    <s v="935DET"/>
    <x v="1"/>
    <m/>
    <m/>
    <x v="0"/>
    <s v="0.00"/>
    <n v="0"/>
  </r>
  <r>
    <x v="768"/>
    <x v="718"/>
    <s v="EACH"/>
    <s v="0.00"/>
    <s v="0.00"/>
    <s v="Y-DROP"/>
    <s v="935DET"/>
    <x v="1"/>
    <m/>
    <m/>
    <x v="0"/>
    <s v="0.00"/>
    <n v="0"/>
  </r>
  <r>
    <x v="769"/>
    <x v="719"/>
    <s v="EACH"/>
    <s v="5.85"/>
    <s v="0.00"/>
    <s v="Y-DROP"/>
    <s v="935DET"/>
    <x v="0"/>
    <m/>
    <m/>
    <x v="0"/>
    <s v="0.00"/>
    <n v="0"/>
  </r>
  <r>
    <x v="770"/>
    <x v="720"/>
    <s v="EACH"/>
    <s v="1.00"/>
    <s v="1.00"/>
    <s v="Y-DROP"/>
    <s v=""/>
    <x v="1"/>
    <s v="Each"/>
    <s v="BASE2016"/>
    <x v="67"/>
    <s v="5.00"/>
    <n v="1"/>
  </r>
  <r>
    <x v="771"/>
    <x v="721"/>
    <s v="EACH"/>
    <s v="0.00"/>
    <s v="3.25"/>
    <s v="Y-DROP"/>
    <s v="935DET"/>
    <x v="0"/>
    <m/>
    <m/>
    <x v="0"/>
    <s v="0.00"/>
    <n v="0"/>
  </r>
  <r>
    <x v="772"/>
    <x v="722"/>
    <s v="EACH"/>
    <s v="0.00"/>
    <s v="3.10"/>
    <s v="Y-DROP"/>
    <s v="935DET"/>
    <x v="0"/>
    <m/>
    <m/>
    <x v="0"/>
    <s v="0.00"/>
    <n v="0"/>
  </r>
  <r>
    <x v="773"/>
    <x v="723"/>
    <s v="EACH"/>
    <s v="0.00"/>
    <s v="0.00"/>
    <s v="Y-DROP"/>
    <s v="935DET"/>
    <x v="1"/>
    <m/>
    <m/>
    <x v="0"/>
    <s v="0.00"/>
    <n v="0"/>
  </r>
  <r>
    <x v="774"/>
    <x v="724"/>
    <s v="EACH"/>
    <s v="0.00"/>
    <s v="3.45"/>
    <s v="Y-DROP"/>
    <s v="935DET"/>
    <x v="0"/>
    <m/>
    <m/>
    <x v="0"/>
    <s v="0.00"/>
    <n v="0"/>
  </r>
  <r>
    <x v="775"/>
    <x v="725"/>
    <s v="EACH"/>
    <s v="0.00"/>
    <s v="0.00"/>
    <s v="Y-DROP"/>
    <s v="935DET"/>
    <x v="1"/>
    <m/>
    <m/>
    <x v="0"/>
    <s v="0.00"/>
    <n v="0"/>
  </r>
  <r>
    <x v="776"/>
    <x v="726"/>
    <s v="EACH"/>
    <s v="0.00"/>
    <s v="0.00"/>
    <s v="Y-DROP"/>
    <s v="935DET"/>
    <x v="1"/>
    <m/>
    <m/>
    <x v="0"/>
    <s v="0.00"/>
    <n v="0"/>
  </r>
  <r>
    <x v="777"/>
    <x v="727"/>
    <s v="EACH"/>
    <s v="0.00"/>
    <s v="0.00"/>
    <s v="Y-DROP"/>
    <s v="935DET"/>
    <x v="1"/>
    <m/>
    <m/>
    <x v="0"/>
    <s v="0.00"/>
    <n v="0"/>
  </r>
  <r>
    <x v="778"/>
    <x v="728"/>
    <s v="EACH"/>
    <s v="21.60"/>
    <s v="21.60"/>
    <s v="Y-DROP"/>
    <s v=""/>
    <x v="1"/>
    <s v="Each"/>
    <s v="BASE2016"/>
    <x v="68"/>
    <s v="120.00"/>
    <n v="600"/>
  </r>
  <r>
    <x v="779"/>
    <x v="729"/>
    <s v="EACH"/>
    <s v="0.00"/>
    <s v="0.00"/>
    <s v="Y-DROP"/>
    <s v="935DET"/>
    <x v="1"/>
    <m/>
    <m/>
    <x v="0"/>
    <s v="0.00"/>
    <n v="0"/>
  </r>
  <r>
    <x v="780"/>
    <x v="730"/>
    <s v="EACH"/>
    <s v="26.00"/>
    <s v="22.56"/>
    <s v="Y-DROP"/>
    <s v=""/>
    <x v="1"/>
    <s v="Each"/>
    <s v="BASE2016"/>
    <x v="69"/>
    <s v="125.00"/>
    <n v="800"/>
  </r>
  <r>
    <x v="781"/>
    <x v="731"/>
    <s v="EACH"/>
    <s v="25.71"/>
    <s v="27.44"/>
    <s v="Y-DROP"/>
    <s v=""/>
    <x v="1"/>
    <s v="Each"/>
    <s v="BASE2016"/>
    <x v="70"/>
    <s v="130.00"/>
    <n v="800"/>
  </r>
  <r>
    <x v="782"/>
    <x v="732"/>
    <s v="EACH"/>
    <s v="0.00"/>
    <s v="0.00"/>
    <s v="Y-DROP"/>
    <s v="935DET"/>
    <x v="1"/>
    <m/>
    <m/>
    <x v="0"/>
    <s v="0.00"/>
    <n v="0"/>
  </r>
  <r>
    <x v="783"/>
    <x v="733"/>
    <s v="EACH"/>
    <s v="0.00"/>
    <s v="0.00"/>
    <s v="Y-DROP"/>
    <s v="935DET"/>
    <x v="1"/>
    <m/>
    <m/>
    <x v="0"/>
    <s v="0.00"/>
    <n v="0"/>
  </r>
  <r>
    <x v="784"/>
    <x v="734"/>
    <s v="EACH"/>
    <s v="26.31"/>
    <s v="21.98"/>
    <s v="Y-DROP"/>
    <s v=""/>
    <x v="1"/>
    <s v="Each"/>
    <s v="BASE2016"/>
    <x v="71"/>
    <s v="135.00"/>
    <n v="800"/>
  </r>
  <r>
    <x v="785"/>
    <x v="735"/>
    <s v="EACH"/>
    <s v="4.58"/>
    <s v="4.58"/>
    <s v="Y-DROP"/>
    <s v="935DET"/>
    <x v="1"/>
    <s v="Each"/>
    <s v="BASE2016"/>
    <x v="72"/>
    <s v="15.00"/>
    <n v="100"/>
  </r>
  <r>
    <x v="786"/>
    <x v="736"/>
    <s v="EACH"/>
    <s v="27.17"/>
    <s v="29.35"/>
    <s v="Y-DROP"/>
    <s v=""/>
    <x v="1"/>
    <s v="Each"/>
    <s v="BASE2016"/>
    <x v="73"/>
    <s v="140.00"/>
    <n v="1000"/>
  </r>
  <r>
    <x v="787"/>
    <x v="737"/>
    <s v="EACH"/>
    <s v="0.00"/>
    <s v="0.00"/>
    <s v="Y-DROP"/>
    <s v="935DET"/>
    <x v="1"/>
    <m/>
    <m/>
    <x v="0"/>
    <s v="0.00"/>
    <n v="0"/>
  </r>
  <r>
    <x v="788"/>
    <x v="738"/>
    <s v="EACH"/>
    <s v="4.84"/>
    <s v="4.84"/>
    <s v="Y-DROP"/>
    <s v="935DET"/>
    <x v="1"/>
    <s v="Each"/>
    <s v="BASE2016"/>
    <x v="74"/>
    <s v="16.00"/>
    <n v="200"/>
  </r>
  <r>
    <x v="789"/>
    <x v="739"/>
    <s v="EACH"/>
    <s v="30.49"/>
    <s v="36.47"/>
    <s v="Y-DROP"/>
    <s v=""/>
    <x v="1"/>
    <s v="Each"/>
    <s v="BASE2016"/>
    <x v="65"/>
    <s v="150.00"/>
    <n v="1200"/>
  </r>
  <r>
    <x v="790"/>
    <x v="740"/>
    <s v="EACH"/>
    <s v="36.02"/>
    <s v="36.02"/>
    <s v="Y-DROP"/>
    <s v=""/>
    <x v="0"/>
    <m/>
    <m/>
    <x v="0"/>
    <s v="0.00"/>
    <n v="1300"/>
  </r>
  <r>
    <x v="791"/>
    <x v="741"/>
    <s v="EACH"/>
    <s v="5.10"/>
    <s v="5.10"/>
    <s v="Y-DROP"/>
    <s v="935DET"/>
    <x v="1"/>
    <s v="Each"/>
    <s v="BASE2016"/>
    <x v="49"/>
    <s v="17.00"/>
    <n v="300"/>
  </r>
  <r>
    <x v="792"/>
    <x v="742"/>
    <s v="EACH"/>
    <s v="3.15"/>
    <s v="36.52"/>
    <s v="Y-DROP"/>
    <s v=""/>
    <x v="1"/>
    <s v="Each"/>
    <s v="BASE2016"/>
    <x v="75"/>
    <s v="160.00"/>
    <n v="1400"/>
  </r>
  <r>
    <x v="793"/>
    <x v="743"/>
    <s v="EACH"/>
    <s v="5.73"/>
    <s v="5.73"/>
    <s v="Y-DROP"/>
    <s v="935DET"/>
    <x v="1"/>
    <s v="Each"/>
    <s v="BASE2016"/>
    <x v="4"/>
    <s v="18.00"/>
    <n v="0"/>
  </r>
  <r>
    <x v="794"/>
    <x v="744"/>
    <s v="PER FOOT"/>
    <s v="0.26"/>
    <s v="0.26"/>
    <s v="Y-DROP"/>
    <s v="935DET"/>
    <x v="1"/>
    <m/>
    <m/>
    <x v="0"/>
    <s v="0.00"/>
    <n v="25"/>
  </r>
  <r>
    <x v="795"/>
    <x v="745"/>
    <s v="EACH"/>
    <s v="0.00"/>
    <s v="0.00"/>
    <s v="Y-DROP"/>
    <s v="935DET"/>
    <x v="2"/>
    <m/>
    <m/>
    <x v="0"/>
    <s v="0.00"/>
    <n v="0"/>
  </r>
  <r>
    <x v="796"/>
    <x v="745"/>
    <s v="EACH"/>
    <s v="0.00"/>
    <s v="0.00"/>
    <s v="Y-DROP"/>
    <s v="935DET"/>
    <x v="2"/>
    <m/>
    <m/>
    <x v="0"/>
    <s v="0.00"/>
    <n v="0"/>
  </r>
  <r>
    <x v="797"/>
    <x v="745"/>
    <s v="EACH"/>
    <s v="0.00"/>
    <s v="0.00"/>
    <s v="Y-DROP"/>
    <s v="935DET"/>
    <x v="2"/>
    <m/>
    <m/>
    <x v="0"/>
    <s v="0.00"/>
    <n v="0"/>
  </r>
  <r>
    <x v="798"/>
    <x v="745"/>
    <s v="EACH"/>
    <s v="0.00"/>
    <s v="0.00"/>
    <s v="Y-DROP"/>
    <s v="935DET"/>
    <x v="2"/>
    <m/>
    <m/>
    <x v="0"/>
    <s v="0.00"/>
    <n v="0"/>
  </r>
  <r>
    <x v="799"/>
    <x v="746"/>
    <s v="EACH"/>
    <s v="10.97"/>
    <s v="10.97"/>
    <s v="Y-DROP"/>
    <s v=""/>
    <x v="1"/>
    <s v="Each"/>
    <s v="BASE2016"/>
    <x v="76"/>
    <s v="20.00"/>
    <n v="0"/>
  </r>
  <r>
    <x v="800"/>
    <x v="747"/>
    <s v="EACH"/>
    <s v="3.34"/>
    <s v="10.97"/>
    <s v="Y-DROP"/>
    <s v=""/>
    <x v="1"/>
    <s v="Each"/>
    <s v="BASE2016"/>
    <x v="76"/>
    <s v="20.00"/>
    <n v="0"/>
  </r>
  <r>
    <x v="801"/>
    <x v="748"/>
    <s v="EACH"/>
    <s v="3.34"/>
    <s v="0.00"/>
    <s v="Y-DROP"/>
    <s v=""/>
    <x v="1"/>
    <s v="Each"/>
    <s v="BASE2016"/>
    <x v="77"/>
    <s v="30.00"/>
    <n v="0"/>
  </r>
  <r>
    <x v="802"/>
    <x v="749"/>
    <s v="EACH"/>
    <s v="5.43"/>
    <s v="5.44"/>
    <s v="Y-DROP"/>
    <s v=""/>
    <x v="1"/>
    <s v="Each"/>
    <s v="BASE2016"/>
    <x v="78"/>
    <s v="19.00"/>
    <n v="300"/>
  </r>
  <r>
    <x v="803"/>
    <x v="750"/>
    <s v="EACH"/>
    <s v="5.69"/>
    <s v="0.00"/>
    <s v="Y-DROP"/>
    <s v=""/>
    <x v="1"/>
    <s v="Each"/>
    <s v="BASE2016"/>
    <x v="76"/>
    <s v="20.00"/>
    <n v="0"/>
  </r>
  <r>
    <x v="804"/>
    <x v="751"/>
    <s v="EACH"/>
    <s v="0.00"/>
    <s v="0.00"/>
    <s v="Y-DROP"/>
    <s v=""/>
    <x v="0"/>
    <m/>
    <m/>
    <x v="0"/>
    <s v="0.00"/>
    <n v="1400"/>
  </r>
  <r>
    <x v="805"/>
    <x v="752"/>
    <s v="EACH"/>
    <s v="1.64"/>
    <s v="0.00"/>
    <s v="Y-DROP"/>
    <s v=""/>
    <x v="0"/>
    <m/>
    <m/>
    <x v="0"/>
    <s v="0.00"/>
    <n v="0"/>
  </r>
  <r>
    <x v="806"/>
    <x v="753"/>
    <s v="EACH"/>
    <s v="0.00"/>
    <s v="0.00"/>
    <s v="Y-DROP"/>
    <s v=""/>
    <x v="0"/>
    <m/>
    <m/>
    <x v="0"/>
    <s v="0.00"/>
    <n v="0"/>
  </r>
  <r>
    <x v="807"/>
    <x v="754"/>
    <s v="EACH"/>
    <s v="0.00"/>
    <s v="0.00"/>
    <s v="Y-DROP"/>
    <s v=""/>
    <x v="0"/>
    <m/>
    <m/>
    <x v="0"/>
    <s v="0.00"/>
    <n v="0"/>
  </r>
  <r>
    <x v="808"/>
    <x v="755"/>
    <s v="EACH"/>
    <s v="0.00"/>
    <s v="0.00"/>
    <s v="Y-DROP"/>
    <s v=""/>
    <x v="0"/>
    <m/>
    <m/>
    <x v="0"/>
    <s v="0.00"/>
    <n v="0"/>
  </r>
  <r>
    <x v="809"/>
    <x v="756"/>
    <s v="EACH"/>
    <s v="0.00"/>
    <s v="0.00"/>
    <s v="Y-DROP"/>
    <s v=""/>
    <x v="0"/>
    <m/>
    <m/>
    <x v="0"/>
    <s v="0.00"/>
    <n v="0"/>
  </r>
  <r>
    <x v="810"/>
    <x v="757"/>
    <s v="EACH"/>
    <s v="1.64"/>
    <s v="0.00"/>
    <s v="Y-DROP"/>
    <s v=""/>
    <x v="0"/>
    <m/>
    <m/>
    <x v="0"/>
    <s v="0.00"/>
    <n v="0"/>
  </r>
  <r>
    <x v="811"/>
    <x v="758"/>
    <s v="EACH"/>
    <s v="0.00"/>
    <s v="0.00"/>
    <s v="Y-DROP"/>
    <s v=""/>
    <x v="0"/>
    <m/>
    <m/>
    <x v="0"/>
    <s v="0.00"/>
    <n v="0"/>
  </r>
  <r>
    <x v="812"/>
    <x v="759"/>
    <s v="EACH"/>
    <s v="0.00"/>
    <s v="0.00"/>
    <s v="Y-DROP"/>
    <s v=""/>
    <x v="0"/>
    <m/>
    <m/>
    <x v="0"/>
    <s v="0.00"/>
    <n v="0"/>
  </r>
  <r>
    <x v="813"/>
    <x v="760"/>
    <s v="EACH"/>
    <s v="4.00"/>
    <s v="4.00"/>
    <s v="Y-DROP"/>
    <s v=""/>
    <x v="0"/>
    <m/>
    <m/>
    <x v="0"/>
    <s v="0.00"/>
    <n v="200"/>
  </r>
  <r>
    <x v="814"/>
    <x v="761"/>
    <s v="EACH"/>
    <s v="4.00"/>
    <s v="4.00"/>
    <s v="Y-DROP"/>
    <s v=""/>
    <x v="0"/>
    <m/>
    <m/>
    <x v="0"/>
    <s v="0.00"/>
    <n v="300"/>
  </r>
  <r>
    <x v="815"/>
    <x v="762"/>
    <s v="EACH"/>
    <s v="13.20"/>
    <s v="13.20"/>
    <s v="Y-DROP"/>
    <s v=""/>
    <x v="0"/>
    <m/>
    <m/>
    <x v="0"/>
    <s v="0.00"/>
    <n v="200"/>
  </r>
  <r>
    <x v="816"/>
    <x v="763"/>
    <s v="EACH"/>
    <s v="0.00"/>
    <s v="0.00"/>
    <s v="Y-DROP"/>
    <s v="935DET"/>
    <x v="2"/>
    <m/>
    <m/>
    <x v="0"/>
    <s v="0.00"/>
    <n v="0"/>
  </r>
  <r>
    <x v="817"/>
    <x v="764"/>
    <s v="EACH"/>
    <s v="0.00"/>
    <s v="0.00"/>
    <s v="Y-DROP"/>
    <s v="935DET"/>
    <x v="2"/>
    <m/>
    <m/>
    <x v="0"/>
    <s v="0.00"/>
    <n v="0"/>
  </r>
  <r>
    <x v="818"/>
    <x v="765"/>
    <s v="EACH"/>
    <s v="1.78"/>
    <s v="0.00"/>
    <s v="Y-DROP"/>
    <s v="935DET"/>
    <x v="2"/>
    <m/>
    <m/>
    <x v="0"/>
    <s v="0.00"/>
    <n v="100"/>
  </r>
  <r>
    <x v="819"/>
    <x v="766"/>
    <s v="EACH"/>
    <s v="0.50"/>
    <s v="0.50"/>
    <s v="Y-DROP"/>
    <s v="935DET"/>
    <x v="2"/>
    <m/>
    <m/>
    <x v="0"/>
    <s v="0.00"/>
    <n v="0"/>
  </r>
  <r>
    <x v="820"/>
    <x v="767"/>
    <s v="EACH"/>
    <s v="5.49"/>
    <s v="0.00"/>
    <s v="Y-DROP"/>
    <s v="935DET"/>
    <x v="2"/>
    <m/>
    <m/>
    <x v="0"/>
    <s v="0.00"/>
    <n v="0"/>
  </r>
  <r>
    <x v="821"/>
    <x v="768"/>
    <s v="EACH"/>
    <s v="0.00"/>
    <s v="0.00"/>
    <s v="Y-DROP"/>
    <s v="935DET"/>
    <x v="2"/>
    <m/>
    <m/>
    <x v="0"/>
    <s v="0.00"/>
    <n v="0"/>
  </r>
  <r>
    <x v="822"/>
    <x v="769"/>
    <s v="EACH"/>
    <s v="6.46"/>
    <s v="6.46"/>
    <s v="Y-DROP"/>
    <s v="935DET"/>
    <x v="1"/>
    <s v="Each"/>
    <s v="BASE2016"/>
    <x v="79"/>
    <s v="32.30"/>
    <n v="241"/>
  </r>
  <r>
    <x v="823"/>
    <x v="770"/>
    <s v="EACH"/>
    <s v="0.00"/>
    <s v="0.00"/>
    <s v="Y-DROP"/>
    <s v="935DET"/>
    <x v="2"/>
    <m/>
    <m/>
    <x v="0"/>
    <s v="0.00"/>
    <n v="0"/>
  </r>
  <r>
    <x v="824"/>
    <x v="771"/>
    <s v="EACH"/>
    <s v="10.00"/>
    <s v="0.00"/>
    <s v="Y-DROP"/>
    <s v="935DET"/>
    <x v="0"/>
    <m/>
    <m/>
    <x v="0"/>
    <s v="0.00"/>
    <n v="0"/>
  </r>
  <r>
    <x v="825"/>
    <x v="772"/>
    <s v="EACH"/>
    <s v="10.00"/>
    <s v="0.00"/>
    <s v="Y-DROP"/>
    <s v="935DET"/>
    <x v="0"/>
    <m/>
    <m/>
    <x v="0"/>
    <s v="0.00"/>
    <n v="0"/>
  </r>
  <r>
    <x v="826"/>
    <x v="773"/>
    <s v="EACH"/>
    <s v="7.10"/>
    <s v="9.88"/>
    <s v="Y-DROP"/>
    <s v=""/>
    <x v="1"/>
    <s v="Each"/>
    <s v="BASE2016"/>
    <x v="57"/>
    <s v="35.00"/>
    <n v="0"/>
  </r>
  <r>
    <x v="827"/>
    <x v="774"/>
    <s v="EACH"/>
    <s v="10.46"/>
    <s v="9.47"/>
    <s v="Y-DROP"/>
    <s v=""/>
    <x v="1"/>
    <s v="Each"/>
    <s v="BASE2016"/>
    <x v="80"/>
    <s v="40.00"/>
    <n v="0"/>
  </r>
  <r>
    <x v="828"/>
    <x v="775"/>
    <s v="EACH"/>
    <s v="30.00"/>
    <s v="17.95"/>
    <s v="Y-DROP"/>
    <s v=""/>
    <x v="1"/>
    <s v="Each"/>
    <s v="BASE2016"/>
    <x v="81"/>
    <s v="175.00"/>
    <n v="0"/>
  </r>
  <r>
    <x v="829"/>
    <x v="776"/>
    <s v="EACH"/>
    <s v="8.96"/>
    <s v="0.00"/>
    <s v="Y-DROP"/>
    <s v=""/>
    <x v="0"/>
    <m/>
    <m/>
    <x v="0"/>
    <s v="0.00"/>
    <n v="400"/>
  </r>
  <r>
    <x v="830"/>
    <x v="777"/>
    <s v="EACH"/>
    <s v="9.93"/>
    <s v="0.00"/>
    <s v="Y-DROP"/>
    <s v=""/>
    <x v="0"/>
    <m/>
    <m/>
    <x v="0"/>
    <s v="0.00"/>
    <n v="400"/>
  </r>
  <r>
    <x v="831"/>
    <x v="778"/>
    <s v="EACH"/>
    <s v="6.85"/>
    <s v="0.00"/>
    <s v="Y-DROP"/>
    <s v=""/>
    <x v="0"/>
    <m/>
    <m/>
    <x v="0"/>
    <s v="0.00"/>
    <n v="500"/>
  </r>
  <r>
    <x v="832"/>
    <x v="779"/>
    <s v="EACH"/>
    <s v="0.00"/>
    <s v="0.00"/>
    <s v="Y-DROP"/>
    <s v=""/>
    <x v="0"/>
    <m/>
    <m/>
    <x v="0"/>
    <s v="0.00"/>
    <n v="0"/>
  </r>
  <r>
    <x v="833"/>
    <x v="780"/>
    <s v="EACH"/>
    <s v="5.49"/>
    <s v="5.45"/>
    <s v="Y-DROP"/>
    <s v=""/>
    <x v="1"/>
    <s v="Each"/>
    <s v="BASE2016"/>
    <x v="82"/>
    <s v="23.25"/>
    <n v="0"/>
  </r>
  <r>
    <x v="834"/>
    <x v="781"/>
    <s v="EACH"/>
    <s v="7.85"/>
    <s v="9.14"/>
    <s v="Y-DROP"/>
    <s v=""/>
    <x v="1"/>
    <s v="Each"/>
    <s v="BASE2016"/>
    <x v="83"/>
    <s v="36.00"/>
    <n v="0"/>
  </r>
  <r>
    <x v="835"/>
    <x v="782"/>
    <s v="EACH"/>
    <s v="8.86"/>
    <s v="11.44"/>
    <s v="Y-DROP"/>
    <s v=""/>
    <x v="1"/>
    <s v="Each"/>
    <s v="BASE2016"/>
    <x v="84"/>
    <s v="42.50"/>
    <n v="0"/>
  </r>
  <r>
    <x v="836"/>
    <x v="783"/>
    <s v="EACH"/>
    <s v="10.37"/>
    <s v="11.50"/>
    <s v="Y-DROP"/>
    <s v=""/>
    <x v="1"/>
    <s v="Each"/>
    <s v="BASE2016"/>
    <x v="85"/>
    <s v="45.50"/>
    <n v="0"/>
  </r>
  <r>
    <x v="837"/>
    <x v="784"/>
    <s v="EACH"/>
    <s v="11.49"/>
    <s v="12.78"/>
    <s v="Y-DROP"/>
    <s v=""/>
    <x v="1"/>
    <s v="Each"/>
    <s v="BASE2016"/>
    <x v="86"/>
    <s v="48.50"/>
    <n v="0"/>
  </r>
  <r>
    <x v="838"/>
    <x v="785"/>
    <s v="EACH"/>
    <s v="11.67"/>
    <s v="12.96"/>
    <s v="Y-DROP"/>
    <s v=""/>
    <x v="1"/>
    <s v="Each"/>
    <s v="BASE2016"/>
    <x v="87"/>
    <s v="50.50"/>
    <n v="0"/>
  </r>
  <r>
    <x v="839"/>
    <x v="785"/>
    <s v="EACH"/>
    <s v="14.85"/>
    <s v="0.00"/>
    <s v="Y-DROP"/>
    <s v=""/>
    <x v="0"/>
    <s v="Each"/>
    <s v="BASE2016"/>
    <x v="88"/>
    <s v="0.00"/>
    <n v="0"/>
  </r>
  <r>
    <x v="840"/>
    <x v="786"/>
    <s v="EACH"/>
    <s v="9.36"/>
    <s v="0.00"/>
    <s v="Y-DROP"/>
    <s v=""/>
    <x v="1"/>
    <s v="Each"/>
    <s v="BASE2016"/>
    <x v="89"/>
    <s v="50.75"/>
    <n v="0"/>
  </r>
  <r>
    <x v="841"/>
    <x v="787"/>
    <s v="EACH"/>
    <s v="8.43"/>
    <s v="9.72"/>
    <s v="Y-DROP"/>
    <s v=""/>
    <x v="1"/>
    <s v="Each"/>
    <s v="BASE2016"/>
    <x v="53"/>
    <s v="51.25"/>
    <n v="0"/>
  </r>
  <r>
    <x v="842"/>
    <x v="788"/>
    <s v="EACH"/>
    <s v="14.85"/>
    <s v="0.00"/>
    <s v="Y-DROP"/>
    <s v=""/>
    <x v="0"/>
    <s v="Each"/>
    <s v="BASE2016"/>
    <x v="88"/>
    <s v="0.00"/>
    <n v="0"/>
  </r>
  <r>
    <x v="843"/>
    <x v="789"/>
    <s v="EACH"/>
    <s v="9.46"/>
    <s v="10.75"/>
    <s v="Y-DROP"/>
    <s v=""/>
    <x v="1"/>
    <s v="Each"/>
    <s v="BASE2016"/>
    <x v="90"/>
    <s v="51.75"/>
    <n v="0"/>
  </r>
  <r>
    <x v="844"/>
    <x v="790"/>
    <s v="EACH"/>
    <s v="11.87"/>
    <s v="13.16"/>
    <s v="Y-DROP"/>
    <s v=""/>
    <x v="1"/>
    <s v="Each"/>
    <s v="BASE2016"/>
    <x v="91"/>
    <s v="52.25"/>
    <n v="0"/>
  </r>
  <r>
    <x v="845"/>
    <x v="791"/>
    <s v="EACH"/>
    <s v="28.98"/>
    <s v="32.84"/>
    <s v="Y-DROP"/>
    <s v=""/>
    <x v="1"/>
    <s v="Each"/>
    <s v="BASE2016"/>
    <x v="92"/>
    <s v="89.25"/>
    <n v="0"/>
  </r>
  <r>
    <x v="846"/>
    <x v="792"/>
    <s v="EACH"/>
    <s v="33.62"/>
    <s v="27.09"/>
    <s v="Y-DROP"/>
    <s v=""/>
    <x v="1"/>
    <s v="Each"/>
    <s v="BASE2016"/>
    <x v="93"/>
    <s v="101.25"/>
    <n v="0"/>
  </r>
  <r>
    <x v="847"/>
    <x v="793"/>
    <s v="EACH"/>
    <s v="29.14"/>
    <s v="0.00"/>
    <s v="Y-DROP"/>
    <s v=""/>
    <x v="1"/>
    <s v="Each"/>
    <s v="BASE2016"/>
    <x v="94"/>
    <s v="103.00"/>
    <n v="0"/>
  </r>
  <r>
    <x v="848"/>
    <x v="794"/>
    <s v="EACH"/>
    <s v="4.00"/>
    <s v="4.00"/>
    <s v="Y-DROP"/>
    <s v=""/>
    <x v="1"/>
    <s v="Each"/>
    <s v="BASE2016"/>
    <x v="76"/>
    <s v="20.00"/>
    <n v="0"/>
  </r>
  <r>
    <x v="849"/>
    <x v="795"/>
    <s v="EACH"/>
    <s v="3.00"/>
    <s v="3.94"/>
    <s v="Y-DROP"/>
    <s v=""/>
    <x v="1"/>
    <s v="Each"/>
    <s v="BASE2016"/>
    <x v="72"/>
    <s v="15.00"/>
    <n v="0"/>
  </r>
  <r>
    <x v="850"/>
    <x v="796"/>
    <s v="EACH"/>
    <s v="13.55"/>
    <s v="0.00"/>
    <s v="Y-DROP"/>
    <s v=""/>
    <x v="1"/>
    <s v="Each"/>
    <s v="BASE2016"/>
    <x v="95"/>
    <s v="52.00"/>
    <n v="0"/>
  </r>
  <r>
    <x v="851"/>
    <x v="797"/>
    <s v="EACH"/>
    <s v="4.45"/>
    <s v="0.00"/>
    <s v="Y-DROP"/>
    <s v=""/>
    <x v="1"/>
    <s v="Each"/>
    <s v="BASE2016"/>
    <x v="96"/>
    <s v="92.00"/>
    <n v="0"/>
  </r>
  <r>
    <x v="852"/>
    <x v="798"/>
    <s v="EACH"/>
    <s v="56.15"/>
    <s v="0.00"/>
    <s v="Y-DROP"/>
    <s v=""/>
    <x v="1"/>
    <s v="Each"/>
    <s v="BASE2016"/>
    <x v="37"/>
    <s v="220.00"/>
    <n v="0"/>
  </r>
  <r>
    <x v="853"/>
    <x v="799"/>
    <s v="EACH"/>
    <s v="0.00"/>
    <s v="0.00"/>
    <s v="Y-DROP"/>
    <s v="935DET"/>
    <x v="2"/>
    <m/>
    <m/>
    <x v="0"/>
    <s v="0.00"/>
    <n v="0"/>
  </r>
  <r>
    <x v="854"/>
    <x v="800"/>
    <s v="EACH"/>
    <s v="0.00"/>
    <s v="0.00"/>
    <s v="Y-DROP"/>
    <s v="935DET"/>
    <x v="2"/>
    <m/>
    <m/>
    <x v="0"/>
    <s v="0.00"/>
    <n v="0"/>
  </r>
  <r>
    <x v="855"/>
    <x v="800"/>
    <s v="EACH"/>
    <s v="0.00"/>
    <s v="0.00"/>
    <s v="Y-DROP"/>
    <s v="935DET"/>
    <x v="2"/>
    <m/>
    <m/>
    <x v="0"/>
    <s v="0.00"/>
    <n v="0"/>
  </r>
  <r>
    <x v="856"/>
    <x v="800"/>
    <s v="EACH"/>
    <s v="0.00"/>
    <s v="0.00"/>
    <s v="Y-DROP"/>
    <s v="935DET"/>
    <x v="2"/>
    <m/>
    <m/>
    <x v="0"/>
    <s v="0.00"/>
    <n v="0"/>
  </r>
  <r>
    <x v="857"/>
    <x v="801"/>
    <s v="EACH"/>
    <s v="15.00"/>
    <s v="16.67"/>
    <s v="Y-DROP"/>
    <s v="935DET"/>
    <x v="1"/>
    <s v="Each"/>
    <s v="BASE2016"/>
    <x v="97"/>
    <s v="31.25"/>
    <n v="20"/>
  </r>
  <r>
    <x v="858"/>
    <x v="802"/>
    <s v="EACH"/>
    <s v="15.00"/>
    <s v="16.67"/>
    <s v="Y-DROP"/>
    <s v="935DET"/>
    <x v="1"/>
    <s v="Each"/>
    <s v="BASE2016"/>
    <x v="97"/>
    <s v="31.25"/>
    <n v="20"/>
  </r>
  <r>
    <x v="859"/>
    <x v="803"/>
    <s v="EACH"/>
    <s v="15.00"/>
    <s v="16.67"/>
    <s v="Y-DROP"/>
    <s v="935DET"/>
    <x v="1"/>
    <s v="Each"/>
    <s v="BASE2016"/>
    <x v="97"/>
    <s v="31.25"/>
    <n v="20"/>
  </r>
  <r>
    <x v="860"/>
    <x v="804"/>
    <s v="EACH"/>
    <s v="0.21"/>
    <s v="0.00"/>
    <s v="Y-DROP"/>
    <s v="935DET"/>
    <x v="1"/>
    <s v="Each"/>
    <s v="BASE2016"/>
    <x v="98"/>
    <s v="3.50"/>
    <n v="0"/>
  </r>
  <r>
    <x v="861"/>
    <x v="805"/>
    <s v="EACH"/>
    <s v="0.21"/>
    <s v="0.00"/>
    <s v="Y-DROP"/>
    <s v="935DET"/>
    <x v="1"/>
    <s v="Each"/>
    <s v="BASE2016"/>
    <x v="98"/>
    <s v="3.50"/>
    <n v="0"/>
  </r>
  <r>
    <x v="862"/>
    <x v="806"/>
    <s v="EACH"/>
    <s v="15.00"/>
    <s v="16.67"/>
    <s v="Y-DROP"/>
    <s v="935DET"/>
    <x v="1"/>
    <s v="Each"/>
    <s v="BASE2016"/>
    <x v="97"/>
    <s v="31.25"/>
    <n v="20"/>
  </r>
  <r>
    <x v="863"/>
    <x v="807"/>
    <s v="EACH"/>
    <s v="0.21"/>
    <s v="0.00"/>
    <s v="Y-DROP"/>
    <s v="935DET"/>
    <x v="1"/>
    <s v="Each"/>
    <s v="BASE2016"/>
    <x v="98"/>
    <s v="3.50"/>
    <n v="0"/>
  </r>
  <r>
    <x v="864"/>
    <x v="808"/>
    <s v="EACH"/>
    <s v="0.21"/>
    <s v="0.00"/>
    <s v="Y-DROP"/>
    <s v="935DET"/>
    <x v="1"/>
    <s v="Each"/>
    <s v="BASE2016"/>
    <x v="98"/>
    <s v="3.50"/>
    <n v="0"/>
  </r>
  <r>
    <x v="865"/>
    <x v="809"/>
    <s v="EACH"/>
    <s v="0.21"/>
    <s v="0.00"/>
    <s v="Y-DROP"/>
    <s v="935DET"/>
    <x v="1"/>
    <s v="Each"/>
    <s v="BASE2016"/>
    <x v="98"/>
    <s v="3.50"/>
    <n v="0"/>
  </r>
  <r>
    <x v="866"/>
    <x v="810"/>
    <s v="EACH"/>
    <s v="0.21"/>
    <s v="0.00"/>
    <s v="Y-DROP"/>
    <s v="935DET"/>
    <x v="1"/>
    <s v="Each"/>
    <s v="BASE2016"/>
    <x v="98"/>
    <s v="3.50"/>
    <n v="0"/>
  </r>
  <r>
    <x v="867"/>
    <x v="811"/>
    <s v="EACH"/>
    <s v="0.21"/>
    <s v="0.00"/>
    <s v="Y-DROP"/>
    <s v="935DET"/>
    <x v="1"/>
    <s v="Each"/>
    <s v="BASE2016"/>
    <x v="98"/>
    <s v="3.50"/>
    <n v="0"/>
  </r>
  <r>
    <x v="868"/>
    <x v="812"/>
    <s v="EACH"/>
    <s v="0.21"/>
    <s v="0.00"/>
    <s v="Y-DROP"/>
    <s v="935DET"/>
    <x v="1"/>
    <s v="Each"/>
    <s v="BASE2016"/>
    <x v="98"/>
    <s v="3.50"/>
    <n v="0"/>
  </r>
  <r>
    <x v="869"/>
    <x v="813"/>
    <s v="EACH"/>
    <s v="0.21"/>
    <s v="0.00"/>
    <s v="Y-DROP"/>
    <s v="935DET"/>
    <x v="1"/>
    <s v="Each"/>
    <s v="BASE2016"/>
    <x v="98"/>
    <s v="3.50"/>
    <n v="0"/>
  </r>
  <r>
    <x v="870"/>
    <x v="814"/>
    <s v="EACH"/>
    <s v="0.21"/>
    <s v="0.00"/>
    <s v="Y-DROP"/>
    <s v="935DET"/>
    <x v="1"/>
    <s v="Each"/>
    <s v="BASE2016"/>
    <x v="98"/>
    <s v="3.50"/>
    <n v="0"/>
  </r>
  <r>
    <x v="871"/>
    <x v="815"/>
    <s v="EACH"/>
    <s v="0.21"/>
    <s v="0.00"/>
    <s v="Y-DROP"/>
    <s v="935DET"/>
    <x v="1"/>
    <s v="Each"/>
    <s v="BASE2016"/>
    <x v="98"/>
    <s v="3.50"/>
    <n v="0"/>
  </r>
  <r>
    <x v="872"/>
    <x v="816"/>
    <s v="EACH"/>
    <s v="0.21"/>
    <s v="0.00"/>
    <s v="Y-DROP"/>
    <s v="935DET"/>
    <x v="1"/>
    <s v="Each"/>
    <s v="BASE2016"/>
    <x v="98"/>
    <s v="3.50"/>
    <n v="0"/>
  </r>
  <r>
    <x v="873"/>
    <x v="817"/>
    <s v="EACH"/>
    <s v="0.21"/>
    <s v="0.00"/>
    <s v="Y-DROP"/>
    <s v="935DET"/>
    <x v="1"/>
    <s v="Each"/>
    <s v="BASE2016"/>
    <x v="98"/>
    <s v="3.50"/>
    <n v="0"/>
  </r>
  <r>
    <x v="874"/>
    <x v="818"/>
    <s v="EACH"/>
    <s v="0.21"/>
    <s v="0.00"/>
    <s v="Y-DROP"/>
    <s v="935DET"/>
    <x v="1"/>
    <s v="Each"/>
    <s v="BASE2016"/>
    <x v="98"/>
    <s v="3.50"/>
    <n v="0"/>
  </r>
  <r>
    <x v="875"/>
    <x v="819"/>
    <s v="EACH"/>
    <s v="0.21"/>
    <s v="0.00"/>
    <s v="Y-DROP"/>
    <s v="935DET"/>
    <x v="1"/>
    <s v="Each"/>
    <s v="BASE2016"/>
    <x v="98"/>
    <s v="3.50"/>
    <n v="0"/>
  </r>
  <r>
    <x v="876"/>
    <x v="820"/>
    <s v="EACH"/>
    <s v="0.21"/>
    <s v="0.00"/>
    <s v="Y-DROP"/>
    <s v="935DET"/>
    <x v="1"/>
    <s v="Each"/>
    <s v="BASE2016"/>
    <x v="98"/>
    <s v="3.50"/>
    <n v="0"/>
  </r>
  <r>
    <x v="877"/>
    <x v="821"/>
    <s v="EACH"/>
    <s v="0.21"/>
    <s v="0.00"/>
    <s v="Y-DROP"/>
    <s v="935DET"/>
    <x v="1"/>
    <s v="Each"/>
    <s v="BASE2016"/>
    <x v="98"/>
    <s v="3.50"/>
    <n v="0"/>
  </r>
  <r>
    <x v="878"/>
    <x v="822"/>
    <s v="EACH"/>
    <s v="0.00"/>
    <s v="1.20"/>
    <s v="Y-DROP"/>
    <s v="935DET"/>
    <x v="18"/>
    <s v="Each"/>
    <s v="BASE2016"/>
    <x v="98"/>
    <s v="3.50"/>
    <n v="0"/>
  </r>
  <r>
    <x v="879"/>
    <x v="823"/>
    <s v="EACH"/>
    <s v="0.00"/>
    <s v="0.00"/>
    <s v="Y-DROP"/>
    <s v="935DET"/>
    <x v="0"/>
    <m/>
    <m/>
    <x v="0"/>
    <s v="0.00"/>
    <n v="0"/>
  </r>
  <r>
    <x v="880"/>
    <x v="824"/>
    <s v="EACH"/>
    <s v="0.00"/>
    <s v="1.20"/>
    <s v="Y-DROP"/>
    <s v="935DET"/>
    <x v="18"/>
    <s v="Each"/>
    <s v="BASE2016"/>
    <x v="98"/>
    <s v="3.50"/>
    <n v="0"/>
  </r>
  <r>
    <x v="881"/>
    <x v="825"/>
    <s v="EACH"/>
    <s v="0.00"/>
    <s v="0.00"/>
    <s v="Y-DROP"/>
    <s v="935DET"/>
    <x v="18"/>
    <s v="Each"/>
    <s v="BASE2016"/>
    <x v="98"/>
    <s v="3.50"/>
    <n v="0"/>
  </r>
  <r>
    <x v="882"/>
    <x v="826"/>
    <s v="EACH"/>
    <s v="0.00"/>
    <s v="0.42"/>
    <s v="Y-DROP"/>
    <s v="935DET"/>
    <x v="0"/>
    <m/>
    <m/>
    <x v="0"/>
    <s v="0.00"/>
    <n v="0"/>
  </r>
  <r>
    <x v="883"/>
    <x v="827"/>
    <s v="EACH"/>
    <s v="0.00"/>
    <s v="1.20"/>
    <s v="Y-DROP"/>
    <s v="935DET"/>
    <x v="0"/>
    <m/>
    <m/>
    <x v="0"/>
    <s v="0.00"/>
    <n v="0"/>
  </r>
  <r>
    <x v="884"/>
    <x v="828"/>
    <s v="EACH"/>
    <s v="0.00"/>
    <s v="0.00"/>
    <s v="Y-DROP"/>
    <s v="935DET"/>
    <x v="0"/>
    <m/>
    <m/>
    <x v="0"/>
    <s v="0.00"/>
    <n v="0"/>
  </r>
  <r>
    <x v="885"/>
    <x v="829"/>
    <s v="EACH"/>
    <s v="0.00"/>
    <s v="1.20"/>
    <s v="Y-DROP"/>
    <s v="935DET"/>
    <x v="0"/>
    <m/>
    <m/>
    <x v="0"/>
    <s v="0.00"/>
    <n v="0"/>
  </r>
  <r>
    <x v="886"/>
    <x v="830"/>
    <s v="EACH"/>
    <s v="0.00"/>
    <s v="0.00"/>
    <s v="Y-DROP"/>
    <s v="935DET"/>
    <x v="0"/>
    <m/>
    <m/>
    <x v="0"/>
    <s v="0.00"/>
    <n v="0"/>
  </r>
  <r>
    <x v="887"/>
    <x v="831"/>
    <s v="EACH"/>
    <s v="0.00"/>
    <s v="1.20"/>
    <s v="Y-DROP"/>
    <s v="935DET"/>
    <x v="0"/>
    <m/>
    <m/>
    <x v="0"/>
    <s v="0.00"/>
    <n v="0"/>
  </r>
  <r>
    <x v="888"/>
    <x v="832"/>
    <s v="EACH"/>
    <s v="0.00"/>
    <s v="1.20"/>
    <s v="Y-DROP"/>
    <s v="935DET"/>
    <x v="18"/>
    <s v="Each"/>
    <s v="BASE2016"/>
    <x v="98"/>
    <s v="3.50"/>
    <n v="0"/>
  </r>
  <r>
    <x v="889"/>
    <x v="833"/>
    <s v="EACH"/>
    <s v="0.00"/>
    <s v="0.00"/>
    <s v="Y-DROP"/>
    <s v="935DET"/>
    <x v="18"/>
    <s v="Each"/>
    <s v="BASE2016"/>
    <x v="98"/>
    <s v="3.50"/>
    <n v="0"/>
  </r>
  <r>
    <x v="890"/>
    <x v="834"/>
    <s v="EACH"/>
    <s v="0.00"/>
    <s v="0.00"/>
    <s v="Y-DROP"/>
    <s v="935DET"/>
    <x v="18"/>
    <s v="Each"/>
    <s v="BASE2016"/>
    <x v="98"/>
    <s v="3.50"/>
    <n v="0"/>
  </r>
  <r>
    <x v="891"/>
    <x v="835"/>
    <s v="EACH"/>
    <s v="0.00"/>
    <s v="0.00"/>
    <s v="Y-DROP"/>
    <s v="935DET"/>
    <x v="18"/>
    <s v="Each"/>
    <s v="BASE2016"/>
    <x v="98"/>
    <s v="3.50"/>
    <n v="0"/>
  </r>
  <r>
    <x v="892"/>
    <x v="836"/>
    <s v="EACH"/>
    <s v="0.00"/>
    <s v="0.00"/>
    <s v="Y-DROP"/>
    <s v="935DET"/>
    <x v="18"/>
    <s v="Each"/>
    <s v="BASE2016"/>
    <x v="98"/>
    <s v="3.50"/>
    <n v="0"/>
  </r>
  <r>
    <x v="893"/>
    <x v="837"/>
    <s v="EACH"/>
    <s v="0.00"/>
    <s v="1.20"/>
    <s v="Y-DROP"/>
    <s v="935DET"/>
    <x v="18"/>
    <s v="Each"/>
    <s v="BASE2016"/>
    <x v="98"/>
    <s v="3.50"/>
    <n v="0"/>
  </r>
  <r>
    <x v="894"/>
    <x v="838"/>
    <s v="EACH"/>
    <s v="0.00"/>
    <s v="0.00"/>
    <s v="Y-DROP"/>
    <s v="935DET"/>
    <x v="18"/>
    <s v="Each"/>
    <s v="BASE2016"/>
    <x v="98"/>
    <s v="3.50"/>
    <n v="0"/>
  </r>
  <r>
    <x v="895"/>
    <x v="839"/>
    <s v="EACH"/>
    <s v="0.00"/>
    <s v="1.20"/>
    <s v="Y-DROP"/>
    <s v="935DET"/>
    <x v="18"/>
    <s v="Each"/>
    <s v="BASE2016"/>
    <x v="98"/>
    <s v="3.50"/>
    <n v="0"/>
  </r>
  <r>
    <x v="896"/>
    <x v="840"/>
    <s v="EACH"/>
    <s v="0.00"/>
    <s v="0.00"/>
    <s v="Y-DROP"/>
    <s v="935DET"/>
    <x v="0"/>
    <m/>
    <m/>
    <x v="0"/>
    <s v="0.00"/>
    <n v="0"/>
  </r>
  <r>
    <x v="897"/>
    <x v="841"/>
    <s v="EACH"/>
    <s v="0.00"/>
    <s v="0.00"/>
    <s v="Y-DROP"/>
    <s v="935DET"/>
    <x v="18"/>
    <s v="Each"/>
    <s v="BASE2016"/>
    <x v="98"/>
    <s v="3.50"/>
    <n v="0"/>
  </r>
  <r>
    <x v="898"/>
    <x v="842"/>
    <s v="EACH"/>
    <s v="0.00"/>
    <s v="0.00"/>
    <s v="Y-DROP"/>
    <s v="935DET"/>
    <x v="18"/>
    <s v="Each"/>
    <s v="BASE2016"/>
    <x v="98"/>
    <s v="3.50"/>
    <n v="0"/>
  </r>
  <r>
    <x v="899"/>
    <x v="843"/>
    <s v="EACH"/>
    <s v="0.00"/>
    <s v="0.00"/>
    <s v="Y-DROP"/>
    <s v="935DET"/>
    <x v="18"/>
    <s v="Each"/>
    <s v="BASE2016"/>
    <x v="98"/>
    <s v="3.50"/>
    <n v="0"/>
  </r>
  <r>
    <x v="900"/>
    <x v="844"/>
    <s v="EACH"/>
    <s v="0.00"/>
    <s v="0.00"/>
    <s v="Y-DROP"/>
    <s v="935DET"/>
    <x v="18"/>
    <s v="Each"/>
    <s v="BASE2016"/>
    <x v="98"/>
    <s v="3.50"/>
    <n v="0"/>
  </r>
  <r>
    <x v="901"/>
    <x v="845"/>
    <s v="EACH"/>
    <s v="0.00"/>
    <s v="1.20"/>
    <s v="Y-DROP"/>
    <s v="935DET"/>
    <x v="18"/>
    <s v="Each"/>
    <s v="BASE2016"/>
    <x v="98"/>
    <s v="3.50"/>
    <n v="0"/>
  </r>
  <r>
    <x v="902"/>
    <x v="846"/>
    <s v="EACH"/>
    <s v="0.00"/>
    <s v="0.00"/>
    <s v="Y-DROP"/>
    <s v="935DET"/>
    <x v="18"/>
    <s v="Each"/>
    <s v="BASE2016"/>
    <x v="98"/>
    <s v="3.50"/>
    <n v="0"/>
  </r>
  <r>
    <x v="903"/>
    <x v="847"/>
    <s v="EACH"/>
    <s v="0.00"/>
    <s v="0.00"/>
    <s v="Y-DROP"/>
    <s v="935DET"/>
    <x v="18"/>
    <s v="Each"/>
    <s v="BASE2016"/>
    <x v="98"/>
    <s v="3.50"/>
    <n v="0"/>
  </r>
  <r>
    <x v="904"/>
    <x v="848"/>
    <s v="EACH"/>
    <s v="0.00"/>
    <s v="0.00"/>
    <s v="Y-DROP"/>
    <s v="935DET"/>
    <x v="18"/>
    <s v="Each"/>
    <s v="BASE2016"/>
    <x v="98"/>
    <s v="3.50"/>
    <n v="0"/>
  </r>
  <r>
    <x v="905"/>
    <x v="849"/>
    <s v="EACH"/>
    <s v="0.00"/>
    <s v="0.00"/>
    <s v="Y-DROP"/>
    <s v=""/>
    <x v="19"/>
    <m/>
    <m/>
    <x v="0"/>
    <s v="0.00"/>
    <n v="0"/>
  </r>
  <r>
    <x v="906"/>
    <x v="850"/>
    <s v="EACH"/>
    <s v="174.74"/>
    <s v="0.00"/>
    <s v="Y-DROP"/>
    <s v="935DET"/>
    <x v="2"/>
    <m/>
    <m/>
    <x v="0"/>
    <s v="0.00"/>
    <n v="0"/>
  </r>
  <r>
    <x v="907"/>
    <x v="851"/>
    <s v="EACH"/>
    <s v="61.86"/>
    <s v="0.00"/>
    <s v="Y-DROP"/>
    <s v="935DET"/>
    <x v="2"/>
    <m/>
    <m/>
    <x v="0"/>
    <s v="0.00"/>
    <n v="0"/>
  </r>
  <r>
    <x v="908"/>
    <x v="852"/>
    <s v="EACH"/>
    <s v="43.93"/>
    <s v="45.81"/>
    <s v="UNDERCOVER"/>
    <s v="935DET"/>
    <x v="20"/>
    <s v="Each"/>
    <s v="BASE2016"/>
    <x v="99"/>
    <s v="225.00"/>
    <n v="400"/>
  </r>
  <r>
    <x v="909"/>
    <x v="853"/>
    <s v="EACH"/>
    <s v="3.03"/>
    <s v="3.03"/>
    <s v="UNDERCOVER"/>
    <s v="935DET"/>
    <x v="0"/>
    <m/>
    <m/>
    <x v="0"/>
    <s v="0.00"/>
    <n v="200"/>
  </r>
  <r>
    <x v="910"/>
    <x v="854"/>
    <s v="EACH"/>
    <s v="10.80"/>
    <s v="10.80"/>
    <s v="UNDERCOVER"/>
    <s v="935DET"/>
    <x v="0"/>
    <m/>
    <m/>
    <x v="0"/>
    <s v="0.00"/>
    <n v="0"/>
  </r>
  <r>
    <x v="911"/>
    <x v="855"/>
    <s v="EACH"/>
    <s v="6.80"/>
    <s v="6.80"/>
    <s v="UNDERCOVER"/>
    <s v="935DET"/>
    <x v="0"/>
    <m/>
    <m/>
    <x v="0"/>
    <s v="0.00"/>
    <n v="0"/>
  </r>
  <r>
    <x v="912"/>
    <x v="856"/>
    <s v="EACH"/>
    <s v="5.90"/>
    <s v="5.90"/>
    <s v="UNDERCOVER"/>
    <s v="935DET"/>
    <x v="0"/>
    <m/>
    <m/>
    <x v="0"/>
    <s v="0.00"/>
    <n v="0"/>
  </r>
  <r>
    <x v="913"/>
    <x v="857"/>
    <s v="EACH"/>
    <s v="13.35"/>
    <s v="15.22"/>
    <s v="UNDERCOVER"/>
    <s v="935DET"/>
    <x v="0"/>
    <m/>
    <m/>
    <x v="0"/>
    <s v="0.00"/>
    <n v="0"/>
  </r>
  <r>
    <x v="914"/>
    <x v="858"/>
    <s v="EACH"/>
    <s v="1.30"/>
    <s v="1.30"/>
    <s v="UNDERCOVER"/>
    <s v="935DET"/>
    <x v="0"/>
    <m/>
    <m/>
    <x v="0"/>
    <s v="0.00"/>
    <n v="0"/>
  </r>
  <r>
    <x v="915"/>
    <x v="859"/>
    <s v="EACH"/>
    <s v="6.11"/>
    <s v="6.11"/>
    <s v="UNDERCOVER"/>
    <s v="935DET"/>
    <x v="20"/>
    <s v="Each"/>
    <s v="BASE2016"/>
    <x v="74"/>
    <s v="16.00"/>
    <n v="0"/>
  </r>
  <r>
    <x v="916"/>
    <x v="860"/>
    <s v="EACH"/>
    <s v="6.37"/>
    <s v="6.11"/>
    <s v="UNDERCOVER"/>
    <s v="935DET"/>
    <x v="20"/>
    <s v="Each"/>
    <s v="BASE2016"/>
    <x v="49"/>
    <s v="17.00"/>
    <n v="0"/>
  </r>
  <r>
    <x v="917"/>
    <x v="861"/>
    <s v="EACH"/>
    <s v="6.63"/>
    <s v="6.63"/>
    <s v="UNDERCOVER"/>
    <s v=""/>
    <x v="20"/>
    <s v="Each"/>
    <s v="BASE2016"/>
    <x v="4"/>
    <s v="18.00"/>
    <n v="0"/>
  </r>
  <r>
    <x v="918"/>
    <x v="862"/>
    <s v="EACH"/>
    <s v="6.89"/>
    <s v="0.00"/>
    <s v="UNDERCOVER"/>
    <s v=""/>
    <x v="20"/>
    <s v="Each"/>
    <s v="BASE2016"/>
    <x v="78"/>
    <s v="19.00"/>
    <n v="0"/>
  </r>
  <r>
    <x v="919"/>
    <x v="863"/>
    <s v="EACH"/>
    <s v="700.00"/>
    <s v="700.00"/>
    <s v="SOILSCAN"/>
    <s v="935DET"/>
    <x v="21"/>
    <s v="Each"/>
    <s v="BASE2016"/>
    <x v="100"/>
    <s v="0.00"/>
    <n v="3500"/>
  </r>
  <r>
    <x v="920"/>
    <x v="864"/>
    <s v="EACH"/>
    <s v="877.99"/>
    <s v="877.99"/>
    <s v="SOILSCAN"/>
    <s v="935DET"/>
    <x v="21"/>
    <s v="Each"/>
    <s v="BASE2016"/>
    <x v="100"/>
    <s v="3,850.00"/>
    <n v="3500"/>
  </r>
  <r>
    <x v="921"/>
    <x v="865"/>
    <s v="EACH"/>
    <s v="0.00"/>
    <s v="0.00"/>
    <s v="SOILSCAN"/>
    <s v=""/>
    <x v="21"/>
    <m/>
    <m/>
    <x v="0"/>
    <s v="0.00"/>
    <n v="0"/>
  </r>
  <r>
    <x v="922"/>
    <x v="866"/>
    <s v="EACH"/>
    <s v="172.86"/>
    <s v="172.86"/>
    <s v="SOILSCAN"/>
    <s v="935DET"/>
    <x v="21"/>
    <s v="Each"/>
    <s v="BASE2016"/>
    <x v="101"/>
    <s v="1,300.00"/>
    <n v="100"/>
  </r>
  <r>
    <x v="923"/>
    <x v="867"/>
    <s v="EACH"/>
    <s v="8.00"/>
    <s v="15.95"/>
    <s v="SOILSCAN"/>
    <s v="935DET"/>
    <x v="21"/>
    <s v="Each"/>
    <s v="BASE2016"/>
    <x v="76"/>
    <s v="20.00"/>
    <n v="200"/>
  </r>
  <r>
    <x v="924"/>
    <x v="868"/>
    <s v="EACH"/>
    <s v="0.00"/>
    <s v="0.00"/>
    <s v="SOILSCAN"/>
    <s v=""/>
    <x v="21"/>
    <m/>
    <m/>
    <x v="0"/>
    <s v="0.00"/>
    <n v="0"/>
  </r>
  <r>
    <x v="925"/>
    <x v="869"/>
    <s v="EACH"/>
    <s v="3.00"/>
    <s v="1.25"/>
    <s v="SOILSCAN"/>
    <s v=""/>
    <x v="21"/>
    <s v="Each"/>
    <s v="BASE2016"/>
    <x v="102"/>
    <s v="12.00"/>
    <n v="0"/>
  </r>
  <r>
    <x v="926"/>
    <x v="870"/>
    <s v="EACH"/>
    <s v="3.00"/>
    <s v="1.25"/>
    <s v="SOILSCAN"/>
    <s v=""/>
    <x v="21"/>
    <s v="Each"/>
    <s v="BASE2016"/>
    <x v="102"/>
    <s v="12.00"/>
    <n v="0"/>
  </r>
  <r>
    <x v="927"/>
    <x v="871"/>
    <s v="EACH"/>
    <s v="3.47"/>
    <s v="3.47"/>
    <s v="SOILSCAN"/>
    <s v=""/>
    <x v="21"/>
    <m/>
    <m/>
    <x v="0"/>
    <s v="0.00"/>
    <n v="0"/>
  </r>
  <r>
    <x v="928"/>
    <x v="872"/>
    <s v="EACH"/>
    <s v="27.66"/>
    <s v="27.66"/>
    <s v="SOILSCAN"/>
    <s v=""/>
    <x v="21"/>
    <m/>
    <m/>
    <x v="0"/>
    <s v="0.00"/>
    <n v="0"/>
  </r>
  <r>
    <x v="929"/>
    <x v="873"/>
    <s v="EACH"/>
    <s v="8.51"/>
    <s v="8.51"/>
    <s v="SOILSCAN"/>
    <s v=""/>
    <x v="21"/>
    <s v="Each"/>
    <s v="BASE2016"/>
    <x v="83"/>
    <s v="36.00"/>
    <n v="0"/>
  </r>
  <r>
    <x v="930"/>
    <x v="874"/>
    <s v="EACH"/>
    <s v="79.13"/>
    <s v="79.13"/>
    <s v="SOILSCAN"/>
    <s v=""/>
    <x v="21"/>
    <s v="Each"/>
    <s v="BASE2016"/>
    <x v="103"/>
    <s v="825.00"/>
    <n v="0"/>
  </r>
  <r>
    <x v="931"/>
    <x v="875"/>
    <s v="EACH"/>
    <s v="105.47"/>
    <s v="105.47"/>
    <s v="SOILSCAN"/>
    <s v=""/>
    <x v="21"/>
    <s v="Each"/>
    <s v="BASE2016"/>
    <x v="104"/>
    <s v="850.00"/>
    <n v="0"/>
  </r>
  <r>
    <x v="932"/>
    <x v="876"/>
    <s v="EACH"/>
    <s v="0.00"/>
    <s v="0.00"/>
    <s v="SOILSCAN"/>
    <s v="935DET"/>
    <x v="21"/>
    <m/>
    <m/>
    <x v="0"/>
    <s v="0.00"/>
    <n v="0"/>
  </r>
  <r>
    <x v="933"/>
    <x v="877"/>
    <s v="EACH"/>
    <s v="50.00"/>
    <s v="50.00"/>
    <s v="SOILSCAN"/>
    <s v="935DET"/>
    <x v="21"/>
    <s v="Each"/>
    <s v="BASE2016"/>
    <x v="105"/>
    <s v="250.00"/>
    <n v="100"/>
  </r>
  <r>
    <x v="934"/>
    <x v="878"/>
    <s v="EACH"/>
    <s v="115.26"/>
    <s v="115.26"/>
    <s v="SOILSCAN"/>
    <s v=""/>
    <x v="21"/>
    <m/>
    <m/>
    <x v="0"/>
    <s v="0.00"/>
    <n v="0"/>
  </r>
  <r>
    <x v="935"/>
    <x v="879"/>
    <s v="EACH"/>
    <s v="0.00"/>
    <s v="0.00"/>
    <s v="SOILSCAN"/>
    <s v=""/>
    <x v="21"/>
    <m/>
    <m/>
    <x v="0"/>
    <s v="0.00"/>
    <n v="0"/>
  </r>
  <r>
    <x v="936"/>
    <x v="880"/>
    <s v="EACH"/>
    <s v="26.18"/>
    <s v="27.66"/>
    <s v="SOILSCAN"/>
    <s v="935DET"/>
    <x v="21"/>
    <s v="Each"/>
    <s v="BASE2016"/>
    <x v="106"/>
    <s v="105.00"/>
    <n v="150"/>
  </r>
  <r>
    <x v="937"/>
    <x v="881"/>
    <s v="EACH"/>
    <s v="0.00"/>
    <s v="0.00"/>
    <s v="SOILSCAN"/>
    <s v=""/>
    <x v="21"/>
    <m/>
    <m/>
    <x v="0"/>
    <s v="0.00"/>
    <n v="0"/>
  </r>
  <r>
    <x v="938"/>
    <x v="882"/>
    <s v="EACH"/>
    <s v="0.00"/>
    <s v="0.00"/>
    <s v="SOILSCAN"/>
    <s v=""/>
    <x v="21"/>
    <m/>
    <m/>
    <x v="0"/>
    <s v="0.00"/>
    <n v="0"/>
  </r>
  <r>
    <x v="939"/>
    <x v="883"/>
    <s v="EACH"/>
    <s v="88.00"/>
    <s v="45.89"/>
    <s v="SOILSCAN"/>
    <s v="935DET"/>
    <x v="21"/>
    <s v="Each"/>
    <s v="BASE2016"/>
    <x v="36"/>
    <s v="350.00"/>
    <n v="100"/>
  </r>
  <r>
    <x v="940"/>
    <x v="884"/>
    <s v="EACH"/>
    <s v="0.00"/>
    <s v="0.00"/>
    <s v="SOILSCAN"/>
    <s v=""/>
    <x v="21"/>
    <m/>
    <m/>
    <x v="0"/>
    <s v="0.00"/>
    <n v="0"/>
  </r>
  <r>
    <x v="941"/>
    <x v="885"/>
    <s v="EACH"/>
    <s v="0.00"/>
    <s v="0.00"/>
    <s v="SOILSCAN"/>
    <s v=""/>
    <x v="21"/>
    <m/>
    <m/>
    <x v="0"/>
    <s v="0.00"/>
    <n v="0"/>
  </r>
  <r>
    <x v="942"/>
    <x v="886"/>
    <s v="EACH"/>
    <s v="0.00"/>
    <s v="0.00"/>
    <s v="SOILSCAN"/>
    <s v=""/>
    <x v="21"/>
    <m/>
    <m/>
    <x v="0"/>
    <s v="0.00"/>
    <n v="0"/>
  </r>
  <r>
    <x v="943"/>
    <x v="887"/>
    <s v="EACH"/>
    <s v="7.89"/>
    <s v="7.89"/>
    <s v="SOILSCAN"/>
    <s v="935DET"/>
    <x v="21"/>
    <s v="Each"/>
    <s v="BASE2016"/>
    <x v="76"/>
    <s v="20.00"/>
    <n v="100"/>
  </r>
  <r>
    <x v="944"/>
    <x v="888"/>
    <s v="EACH"/>
    <s v="0.05"/>
    <s v="0.05"/>
    <s v="SOILSCAN"/>
    <s v="935DET"/>
    <x v="21"/>
    <m/>
    <m/>
    <x v="0"/>
    <s v="0.00"/>
    <n v="0"/>
  </r>
  <r>
    <x v="945"/>
    <x v="889"/>
    <s v="EACH"/>
    <s v="0.00"/>
    <s v="0.00"/>
    <s v="SOILSCAN"/>
    <s v=""/>
    <x v="21"/>
    <m/>
    <m/>
    <x v="0"/>
    <s v="0.00"/>
    <n v="0"/>
  </r>
  <r>
    <x v="946"/>
    <x v="890"/>
    <s v="EACH"/>
    <s v="5.55"/>
    <s v="5.26"/>
    <s v="SOILSCAN"/>
    <s v="935DET"/>
    <x v="21"/>
    <s v="Each"/>
    <s v="BASE2016"/>
    <x v="72"/>
    <s v="15.00"/>
    <n v="100"/>
  </r>
  <r>
    <x v="947"/>
    <x v="891"/>
    <s v="EACH"/>
    <s v="0.00"/>
    <s v="0.00"/>
    <s v="SOILSCAN"/>
    <s v=""/>
    <x v="21"/>
    <m/>
    <m/>
    <x v="0"/>
    <s v="0.00"/>
    <n v="0"/>
  </r>
  <r>
    <x v="948"/>
    <x v="892"/>
    <s v="EACH"/>
    <s v="0.00"/>
    <s v="0.00"/>
    <s v="SOILSCAN"/>
    <s v=""/>
    <x v="21"/>
    <m/>
    <m/>
    <x v="0"/>
    <s v="0.00"/>
    <n v="0"/>
  </r>
  <r>
    <x v="949"/>
    <x v="893"/>
    <s v="EACH"/>
    <s v="9.17"/>
    <s v="9.17"/>
    <s v="SOILSCAN"/>
    <s v="935DET"/>
    <x v="21"/>
    <s v="Each"/>
    <s v="BASE2016"/>
    <x v="80"/>
    <s v="40.00"/>
    <n v="100"/>
  </r>
  <r>
    <x v="950"/>
    <x v="894"/>
    <s v="EACH"/>
    <s v="0.00"/>
    <s v="0.00"/>
    <s v="SOILSCAN"/>
    <s v=""/>
    <x v="21"/>
    <m/>
    <m/>
    <x v="0"/>
    <s v="0.00"/>
    <n v="0"/>
  </r>
  <r>
    <x v="951"/>
    <x v="895"/>
    <s v="EACH"/>
    <s v="0.00"/>
    <s v="0.00"/>
    <s v="SOILSCAN"/>
    <s v=""/>
    <x v="21"/>
    <m/>
    <m/>
    <x v="0"/>
    <s v="0.00"/>
    <n v="0"/>
  </r>
  <r>
    <x v="952"/>
    <x v="896"/>
    <s v="EACH"/>
    <s v="0.00"/>
    <s v="0.00"/>
    <s v="SOILSCAN"/>
    <s v=""/>
    <x v="21"/>
    <m/>
    <m/>
    <x v="0"/>
    <s v="0.00"/>
    <n v="0"/>
  </r>
  <r>
    <x v="953"/>
    <x v="897"/>
    <s v="EACH"/>
    <s v="0.00"/>
    <s v="0.00"/>
    <s v="SOILSCAN"/>
    <s v=""/>
    <x v="21"/>
    <m/>
    <m/>
    <x v="0"/>
    <s v="0.00"/>
    <n v="0"/>
  </r>
  <r>
    <x v="954"/>
    <x v="898"/>
    <s v="EACH"/>
    <s v="0.00"/>
    <s v="0.00"/>
    <s v="SOILSCAN"/>
    <s v=""/>
    <x v="21"/>
    <m/>
    <m/>
    <x v="0"/>
    <s v="0.00"/>
    <n v="0"/>
  </r>
  <r>
    <x v="955"/>
    <x v="899"/>
    <s v="EACH"/>
    <s v="0.00"/>
    <s v="0.00"/>
    <s v="SOILSCAN"/>
    <s v=""/>
    <x v="21"/>
    <m/>
    <m/>
    <x v="0"/>
    <s v="0.00"/>
    <n v="0"/>
  </r>
  <r>
    <x v="956"/>
    <x v="900"/>
    <s v="EACH"/>
    <s v="1.32"/>
    <s v="0.50"/>
    <s v="SOILSCAN"/>
    <s v="935DET"/>
    <x v="21"/>
    <s v="Each"/>
    <s v="BASE2016"/>
    <x v="60"/>
    <s v="10.00"/>
    <n v="100"/>
  </r>
  <r>
    <x v="957"/>
    <x v="901"/>
    <s v="EACH"/>
    <s v="0.00"/>
    <s v="0.00"/>
    <s v="SOILSCAN"/>
    <s v=""/>
    <x v="21"/>
    <m/>
    <m/>
    <x v="0"/>
    <s v="0.00"/>
    <n v="0"/>
  </r>
  <r>
    <x v="958"/>
    <x v="902"/>
    <s v="EACH"/>
    <s v="0.00"/>
    <s v="0.00"/>
    <s v="SOILSCAN"/>
    <s v=""/>
    <x v="21"/>
    <m/>
    <m/>
    <x v="0"/>
    <s v="0.00"/>
    <n v="0"/>
  </r>
  <r>
    <x v="959"/>
    <x v="903"/>
    <s v="EACH"/>
    <s v="0.00"/>
    <s v="0.00"/>
    <s v="SOILSCAN"/>
    <s v=""/>
    <x v="21"/>
    <m/>
    <m/>
    <x v="0"/>
    <s v="0.00"/>
    <n v="0"/>
  </r>
  <r>
    <x v="960"/>
    <x v="904"/>
    <s v="EACH"/>
    <s v="0.00"/>
    <s v="0.00"/>
    <s v="SOILSCAN"/>
    <s v=""/>
    <x v="21"/>
    <m/>
    <m/>
    <x v="0"/>
    <s v="0.00"/>
    <n v="0"/>
  </r>
  <r>
    <x v="961"/>
    <x v="905"/>
    <s v="EACH"/>
    <s v="0.00"/>
    <s v="0.00"/>
    <s v="SOILSCAN"/>
    <s v=""/>
    <x v="21"/>
    <m/>
    <m/>
    <x v="0"/>
    <s v="0.00"/>
    <n v="0"/>
  </r>
  <r>
    <x v="962"/>
    <x v="906"/>
    <s v="EACH"/>
    <s v="0.00"/>
    <s v="0.00"/>
    <s v="SOILSCAN"/>
    <s v=""/>
    <x v="21"/>
    <m/>
    <m/>
    <x v="0"/>
    <s v="0.00"/>
    <n v="0"/>
  </r>
  <r>
    <x v="963"/>
    <x v="907"/>
    <s v="EACH"/>
    <s v="0.00"/>
    <s v="0.00"/>
    <s v="SOILSCAN"/>
    <s v=""/>
    <x v="21"/>
    <m/>
    <m/>
    <x v="0"/>
    <s v="0.00"/>
    <n v="0"/>
  </r>
  <r>
    <x v="964"/>
    <x v="908"/>
    <s v="EACH"/>
    <s v="0.00"/>
    <s v="0.00"/>
    <s v="SOILSCAN"/>
    <s v=""/>
    <x v="21"/>
    <m/>
    <m/>
    <x v="0"/>
    <s v="0.00"/>
    <n v="0"/>
  </r>
  <r>
    <x v="965"/>
    <x v="909"/>
    <s v="EACH"/>
    <s v="0.00"/>
    <s v="0.00"/>
    <s v="SOILSCAN"/>
    <s v=""/>
    <x v="21"/>
    <m/>
    <m/>
    <x v="0"/>
    <s v="0.00"/>
    <n v="0"/>
  </r>
  <r>
    <x v="966"/>
    <x v="910"/>
    <s v="EACH"/>
    <s v="0.00"/>
    <s v="0.00"/>
    <s v="SOILSCAN"/>
    <s v=""/>
    <x v="21"/>
    <m/>
    <m/>
    <x v="0"/>
    <s v="0.00"/>
    <n v="0"/>
  </r>
  <r>
    <x v="967"/>
    <x v="911"/>
    <s v="EACH"/>
    <s v="0.00"/>
    <s v="0.00"/>
    <s v="SOILSCAN"/>
    <s v=""/>
    <x v="21"/>
    <m/>
    <m/>
    <x v="0"/>
    <s v="0.00"/>
    <n v="0"/>
  </r>
  <r>
    <x v="968"/>
    <x v="912"/>
    <s v="EACH"/>
    <s v="0.00"/>
    <s v="0.00"/>
    <s v="SOILSCAN"/>
    <s v=""/>
    <x v="21"/>
    <m/>
    <m/>
    <x v="0"/>
    <s v="0.00"/>
    <n v="0"/>
  </r>
  <r>
    <x v="969"/>
    <x v="913"/>
    <s v="EACH"/>
    <s v="0.00"/>
    <s v="0.00"/>
    <s v="SOILSCAN"/>
    <s v=""/>
    <x v="21"/>
    <m/>
    <m/>
    <x v="0"/>
    <s v="0.00"/>
    <n v="0"/>
  </r>
  <r>
    <x v="970"/>
    <x v="914"/>
    <s v="EACH"/>
    <s v="0.00"/>
    <s v="0.00"/>
    <s v="SOILSCAN"/>
    <s v=""/>
    <x v="21"/>
    <m/>
    <m/>
    <x v="0"/>
    <s v="0.00"/>
    <n v="0"/>
  </r>
  <r>
    <x v="971"/>
    <x v="915"/>
    <s v="EACH"/>
    <s v="0.00"/>
    <s v="0.00"/>
    <s v="SOILSCAN"/>
    <s v=""/>
    <x v="21"/>
    <m/>
    <m/>
    <x v="0"/>
    <s v="0.00"/>
    <n v="0"/>
  </r>
  <r>
    <x v="972"/>
    <x v="916"/>
    <s v="EACH"/>
    <s v="65.00"/>
    <s v="65.00"/>
    <s v="SOILSCAN"/>
    <s v="935DET"/>
    <x v="21"/>
    <s v="Each"/>
    <s v="BASE2016"/>
    <x v="107"/>
    <s v="99.00"/>
    <n v="100"/>
  </r>
  <r>
    <x v="973"/>
    <x v="917"/>
    <s v="EACH"/>
    <s v="40.00"/>
    <s v="36.01"/>
    <s v="SOILSCAN"/>
    <s v="935DET"/>
    <x v="21"/>
    <s v="Each"/>
    <s v="BASE2016"/>
    <x v="108"/>
    <s v="300.00"/>
    <n v="1500"/>
  </r>
  <r>
    <x v="974"/>
    <x v="918"/>
    <s v="EACH"/>
    <s v="0.00"/>
    <s v="0.00"/>
    <s v="SOILSCAN"/>
    <s v=""/>
    <x v="21"/>
    <m/>
    <m/>
    <x v="0"/>
    <s v="0.00"/>
    <n v="0"/>
  </r>
  <r>
    <x v="975"/>
    <x v="919"/>
    <s v="EACH"/>
    <s v="0.95"/>
    <s v="0.95"/>
    <s v="SOILSCAN"/>
    <s v=""/>
    <x v="21"/>
    <m/>
    <m/>
    <x v="0"/>
    <s v="0.00"/>
    <n v="0"/>
  </r>
  <r>
    <x v="976"/>
    <x v="920"/>
    <s v="EACH"/>
    <s v="0.00"/>
    <s v="0.00"/>
    <s v="SOILSCAN"/>
    <s v=""/>
    <x v="21"/>
    <m/>
    <m/>
    <x v="0"/>
    <s v="0.00"/>
    <n v="0"/>
  </r>
  <r>
    <x v="977"/>
    <x v="921"/>
    <s v="EACH"/>
    <s v="0.00"/>
    <s v="0.00"/>
    <s v="SOILSCAN"/>
    <s v=""/>
    <x v="21"/>
    <m/>
    <m/>
    <x v="0"/>
    <s v="0.00"/>
    <n v="0"/>
  </r>
  <r>
    <x v="978"/>
    <x v="922"/>
    <s v="EACH"/>
    <s v="0.00"/>
    <s v="0.00"/>
    <s v="SOILSCAN"/>
    <s v=""/>
    <x v="21"/>
    <m/>
    <m/>
    <x v="0"/>
    <s v="0.00"/>
    <n v="0"/>
  </r>
  <r>
    <x v="979"/>
    <x v="923"/>
    <s v="EACH"/>
    <s v="0.00"/>
    <s v="0.00"/>
    <s v="SOILSCAN"/>
    <s v=""/>
    <x v="21"/>
    <m/>
    <m/>
    <x v="0"/>
    <s v="0.00"/>
    <n v="0"/>
  </r>
  <r>
    <x v="980"/>
    <x v="924"/>
    <s v="EACH"/>
    <s v="0.00"/>
    <s v="0.00"/>
    <s v="SOILSCAN"/>
    <s v=""/>
    <x v="21"/>
    <m/>
    <m/>
    <x v="0"/>
    <s v="0.00"/>
    <n v="0"/>
  </r>
  <r>
    <x v="981"/>
    <x v="925"/>
    <s v="EACH"/>
    <s v="0.00"/>
    <s v="0.00"/>
    <s v="SOILSCAN"/>
    <s v=""/>
    <x v="21"/>
    <m/>
    <m/>
    <x v="0"/>
    <s v="0.00"/>
    <n v="0"/>
  </r>
  <r>
    <x v="982"/>
    <x v="926"/>
    <s v="EACH"/>
    <s v="0.00"/>
    <s v="0.00"/>
    <s v="SOILSCAN"/>
    <s v=""/>
    <x v="21"/>
    <m/>
    <m/>
    <x v="0"/>
    <s v="0.00"/>
    <n v="0"/>
  </r>
  <r>
    <x v="983"/>
    <x v="927"/>
    <s v="EACH"/>
    <s v="0.00"/>
    <s v="0.00"/>
    <s v="SOILSCAN"/>
    <s v=""/>
    <x v="21"/>
    <m/>
    <m/>
    <x v="0"/>
    <s v="0.00"/>
    <n v="0"/>
  </r>
  <r>
    <x v="984"/>
    <x v="928"/>
    <s v="EACH"/>
    <s v="0.00"/>
    <s v="0.00"/>
    <s v="SOILSCAN"/>
    <s v=""/>
    <x v="0"/>
    <m/>
    <m/>
    <x v="0"/>
    <s v="0.00"/>
    <n v="0"/>
  </r>
  <r>
    <x v="985"/>
    <x v="929"/>
    <s v="EACH"/>
    <s v="0.00"/>
    <s v="0.00"/>
    <s v="SOILSCAN"/>
    <s v=""/>
    <x v="21"/>
    <m/>
    <m/>
    <x v="0"/>
    <s v="0.00"/>
    <n v="0"/>
  </r>
  <r>
    <x v="986"/>
    <x v="930"/>
    <s v="EACH"/>
    <s v="0.00"/>
    <s v="0.00"/>
    <s v="SOILSCAN"/>
    <s v=""/>
    <x v="21"/>
    <m/>
    <m/>
    <x v="0"/>
    <s v="0.00"/>
    <n v="0"/>
  </r>
  <r>
    <x v="987"/>
    <x v="931"/>
    <s v="EACH"/>
    <s v="0.00"/>
    <s v="0.00"/>
    <s v="SOILSCAN"/>
    <s v=""/>
    <x v="21"/>
    <m/>
    <m/>
    <x v="0"/>
    <s v="0.00"/>
    <n v="0"/>
  </r>
  <r>
    <x v="988"/>
    <x v="932"/>
    <s v="EACH"/>
    <s v="0.00"/>
    <s v="0.00"/>
    <s v="SOILSCAN"/>
    <s v=""/>
    <x v="0"/>
    <m/>
    <m/>
    <x v="0"/>
    <s v="0.00"/>
    <n v="0"/>
  </r>
  <r>
    <x v="989"/>
    <x v="933"/>
    <s v="EACH"/>
    <s v="0.00"/>
    <s v="0.00"/>
    <s v="SOILSCAN"/>
    <s v=""/>
    <x v="21"/>
    <m/>
    <m/>
    <x v="0"/>
    <s v="0.00"/>
    <n v="0"/>
  </r>
  <r>
    <x v="990"/>
    <x v="934"/>
    <s v="EACH"/>
    <s v="0.00"/>
    <s v="0.00"/>
    <s v="SOILSCAN"/>
    <s v=""/>
    <x v="21"/>
    <m/>
    <m/>
    <x v="0"/>
    <s v="0.00"/>
    <n v="0"/>
  </r>
  <r>
    <x v="991"/>
    <x v="935"/>
    <s v="EACH"/>
    <s v="0.00"/>
    <s v="0.00"/>
    <s v="SOILSCAN"/>
    <s v=""/>
    <x v="21"/>
    <m/>
    <m/>
    <x v="0"/>
    <s v="0.00"/>
    <n v="0"/>
  </r>
  <r>
    <x v="992"/>
    <x v="936"/>
    <s v="EACH"/>
    <s v="0.00"/>
    <s v="0.00"/>
    <s v="SOILSCAN"/>
    <s v=""/>
    <x v="21"/>
    <m/>
    <m/>
    <x v="0"/>
    <s v="0.00"/>
    <n v="0"/>
  </r>
  <r>
    <x v="993"/>
    <x v="937"/>
    <s v="EACH"/>
    <s v="0.00"/>
    <s v="0.00"/>
    <s v="SOILSCAN"/>
    <s v=""/>
    <x v="21"/>
    <m/>
    <m/>
    <x v="0"/>
    <s v="0.00"/>
    <n v="0"/>
  </r>
  <r>
    <x v="994"/>
    <x v="938"/>
    <s v="EACH"/>
    <s v="4.81"/>
    <s v="4.81"/>
    <s v="SOILSCAN"/>
    <s v=""/>
    <x v="21"/>
    <s v="Each"/>
    <s v="BASE2016"/>
    <x v="109"/>
    <s v="5.75"/>
    <n v="0"/>
  </r>
  <r>
    <x v="995"/>
    <x v="939"/>
    <s v="EACH"/>
    <s v="1.70"/>
    <s v="1.70"/>
    <s v="SOILSCAN"/>
    <s v=""/>
    <x v="21"/>
    <s v="Each"/>
    <s v="BASE2016"/>
    <x v="60"/>
    <s v="10.00"/>
    <n v="1"/>
  </r>
  <r>
    <x v="996"/>
    <x v="940"/>
    <s v="EACH"/>
    <s v="0.00"/>
    <s v="0.00"/>
    <s v="SOILSCAN"/>
    <s v=""/>
    <x v="21"/>
    <m/>
    <m/>
    <x v="0"/>
    <s v="0.00"/>
    <n v="0"/>
  </r>
  <r>
    <x v="997"/>
    <x v="941"/>
    <s v="EACH"/>
    <s v="6.95"/>
    <s v="6.95"/>
    <s v="SOILSCAN"/>
    <s v=""/>
    <x v="0"/>
    <m/>
    <m/>
    <x v="0"/>
    <s v="0.00"/>
    <n v="0"/>
  </r>
  <r>
    <x v="998"/>
    <x v="942"/>
    <s v="EACH"/>
    <s v="0.03"/>
    <s v="0.03"/>
    <s v="SOILSCAN"/>
    <s v=""/>
    <x v="0"/>
    <m/>
    <m/>
    <x v="0"/>
    <s v="0.00"/>
    <n v="0"/>
  </r>
  <r>
    <x v="999"/>
    <x v="943"/>
    <s v="EACH"/>
    <s v="0.00"/>
    <s v="0.00"/>
    <s v="SOILSCAN"/>
    <s v=""/>
    <x v="0"/>
    <m/>
    <m/>
    <x v="0"/>
    <s v="0.00"/>
    <n v="0"/>
  </r>
  <r>
    <x v="1000"/>
    <x v="944"/>
    <s v="EACH"/>
    <s v="1.00"/>
    <s v="1.00"/>
    <s v="SOILSCAN"/>
    <s v=""/>
    <x v="21"/>
    <s v="Each"/>
    <s v="BASE2016"/>
    <x v="102"/>
    <s v="12.00"/>
    <n v="0"/>
  </r>
  <r>
    <x v="1001"/>
    <x v="945"/>
    <s v="EACH"/>
    <s v="0.71"/>
    <s v="0.67"/>
    <s v="SOILSCAN"/>
    <s v=""/>
    <x v="0"/>
    <m/>
    <m/>
    <x v="0"/>
    <s v="0.00"/>
    <n v="0"/>
  </r>
  <r>
    <x v="1002"/>
    <x v="946"/>
    <s v="EACH"/>
    <s v="1.00"/>
    <s v="1.00"/>
    <s v="SOILSCAN"/>
    <s v=""/>
    <x v="0"/>
    <m/>
    <m/>
    <x v="0"/>
    <s v="0.00"/>
    <n v="0"/>
  </r>
  <r>
    <x v="1003"/>
    <x v="947"/>
    <s v="EACH"/>
    <s v="23.95"/>
    <s v="23.95"/>
    <s v="SOILSCAN"/>
    <s v=""/>
    <x v="21"/>
    <s v="Each"/>
    <s v="BASE2016"/>
    <x v="83"/>
    <s v="36.00"/>
    <n v="0"/>
  </r>
  <r>
    <x v="1004"/>
    <x v="948"/>
    <s v="EACH"/>
    <s v="1.39"/>
    <s v="1.39"/>
    <s v="SOILSCAN"/>
    <s v=""/>
    <x v="0"/>
    <m/>
    <m/>
    <x v="0"/>
    <s v="0.00"/>
    <n v="0"/>
  </r>
  <r>
    <x v="1005"/>
    <x v="949"/>
    <s v="EACH"/>
    <s v="0.00"/>
    <s v="0.00"/>
    <s v="SOILSCAN"/>
    <s v=""/>
    <x v="0"/>
    <m/>
    <m/>
    <x v="0"/>
    <s v="0.00"/>
    <n v="0"/>
  </r>
  <r>
    <x v="1006"/>
    <x v="950"/>
    <s v="EACH"/>
    <s v="140.00"/>
    <s v="140.00"/>
    <s v="CHAINROLL"/>
    <s v=""/>
    <x v="22"/>
    <m/>
    <m/>
    <x v="0"/>
    <s v="0.00"/>
    <n v="2400"/>
  </r>
  <r>
    <x v="1007"/>
    <x v="951"/>
    <s v="EACH"/>
    <s v="0.00"/>
    <s v="0.00"/>
    <s v="CHAINROLL"/>
    <s v=""/>
    <x v="22"/>
    <m/>
    <m/>
    <x v="0"/>
    <s v="0.00"/>
    <n v="2400"/>
  </r>
  <r>
    <x v="1008"/>
    <x v="952"/>
    <s v="EACH"/>
    <s v="67.00"/>
    <s v="67.00"/>
    <s v="CHAINROLL"/>
    <s v=""/>
    <x v="22"/>
    <m/>
    <m/>
    <x v="0"/>
    <s v="0.00"/>
    <n v="2400"/>
  </r>
  <r>
    <x v="1009"/>
    <x v="953"/>
    <s v="EACH"/>
    <s v="0.00"/>
    <s v="0.00"/>
    <s v="CHAINROLL"/>
    <s v=""/>
    <x v="22"/>
    <m/>
    <m/>
    <x v="0"/>
    <s v="0.00"/>
    <n v="2400"/>
  </r>
  <r>
    <x v="1010"/>
    <x v="954"/>
    <s v="EACH"/>
    <s v="78.00"/>
    <s v="78.00"/>
    <s v="CHAINROLL"/>
    <s v=""/>
    <x v="22"/>
    <m/>
    <m/>
    <x v="0"/>
    <s v="0.00"/>
    <n v="0"/>
  </r>
  <r>
    <x v="1011"/>
    <x v="955"/>
    <s v="EACH"/>
    <s v="0.00"/>
    <s v="0.00"/>
    <s v="CHAINROLL"/>
    <s v=""/>
    <x v="22"/>
    <m/>
    <m/>
    <x v="0"/>
    <s v="0.00"/>
    <n v="2400"/>
  </r>
  <r>
    <x v="1012"/>
    <x v="956"/>
    <s v="EACH"/>
    <s v="140.00"/>
    <s v="140.00"/>
    <s v="CHAINROLL"/>
    <s v=""/>
    <x v="22"/>
    <m/>
    <m/>
    <x v="0"/>
    <s v="0.00"/>
    <n v="0"/>
  </r>
  <r>
    <x v="1013"/>
    <x v="957"/>
    <s v="EACH"/>
    <s v="0.00"/>
    <s v="0.00"/>
    <s v="CHAINROLL"/>
    <s v=""/>
    <x v="22"/>
    <m/>
    <m/>
    <x v="0"/>
    <s v="0.00"/>
    <n v="2400"/>
  </r>
  <r>
    <x v="1014"/>
    <x v="958"/>
    <s v="EACH"/>
    <s v="67.00"/>
    <s v="67.00"/>
    <s v="CHAINROLL"/>
    <s v=""/>
    <x v="22"/>
    <m/>
    <m/>
    <x v="0"/>
    <s v="0.00"/>
    <n v="2400"/>
  </r>
  <r>
    <x v="1015"/>
    <x v="959"/>
    <s v="EACH"/>
    <s v="0.00"/>
    <s v="0.00"/>
    <s v="CHAINROLL"/>
    <s v=""/>
    <x v="22"/>
    <m/>
    <m/>
    <x v="0"/>
    <s v="0.00"/>
    <n v="2400"/>
  </r>
  <r>
    <x v="1016"/>
    <x v="960"/>
    <s v="EACH"/>
    <s v="78.00"/>
    <s v="78.00"/>
    <s v="CHAINROLL"/>
    <s v=""/>
    <x v="22"/>
    <m/>
    <m/>
    <x v="0"/>
    <s v="0.00"/>
    <n v="0"/>
  </r>
  <r>
    <x v="1017"/>
    <x v="961"/>
    <s v="EACH"/>
    <s v="0.00"/>
    <s v="0.00"/>
    <s v="CHAINROLL"/>
    <s v=""/>
    <x v="22"/>
    <m/>
    <m/>
    <x v="0"/>
    <s v="0.00"/>
    <n v="2400"/>
  </r>
  <r>
    <x v="1018"/>
    <x v="962"/>
    <s v="EACH"/>
    <s v="140.00"/>
    <s v="140.00"/>
    <s v="CHAINROLL"/>
    <s v=""/>
    <x v="22"/>
    <m/>
    <m/>
    <x v="0"/>
    <s v="0.00"/>
    <n v="2400"/>
  </r>
  <r>
    <x v="1019"/>
    <x v="963"/>
    <s v="EACH"/>
    <s v="0.00"/>
    <s v="0.00"/>
    <s v="CHAINROLL"/>
    <s v=""/>
    <x v="22"/>
    <m/>
    <m/>
    <x v="0"/>
    <s v="0.00"/>
    <n v="2400"/>
  </r>
  <r>
    <x v="1020"/>
    <x v="964"/>
    <s v="EACH"/>
    <s v="80.00"/>
    <s v="80.00"/>
    <s v="CHAINROLL"/>
    <s v=""/>
    <x v="22"/>
    <m/>
    <m/>
    <x v="0"/>
    <s v="0.00"/>
    <n v="2400"/>
  </r>
  <r>
    <x v="1021"/>
    <x v="965"/>
    <s v="EACH"/>
    <s v="0.00"/>
    <s v="0.00"/>
    <s v="CHAINROLL"/>
    <s v=""/>
    <x v="22"/>
    <m/>
    <m/>
    <x v="0"/>
    <s v="0.00"/>
    <n v="2400"/>
  </r>
  <r>
    <x v="1022"/>
    <x v="966"/>
    <s v="EACH"/>
    <s v="78.00"/>
    <s v="78.00"/>
    <s v="CHAINROLL"/>
    <s v=""/>
    <x v="22"/>
    <m/>
    <m/>
    <x v="0"/>
    <s v="0.00"/>
    <n v="0"/>
  </r>
  <r>
    <x v="1023"/>
    <x v="967"/>
    <s v="EACH"/>
    <s v="62.48"/>
    <s v="62.48"/>
    <s v="CHAINROLL"/>
    <s v=""/>
    <x v="22"/>
    <m/>
    <m/>
    <x v="0"/>
    <s v="0.00"/>
    <n v="2400"/>
  </r>
  <r>
    <x v="1024"/>
    <x v="968"/>
    <s v="EACH"/>
    <s v="140.00"/>
    <s v="140.00"/>
    <s v="CHAINROLL"/>
    <s v=""/>
    <x v="22"/>
    <m/>
    <m/>
    <x v="0"/>
    <s v="0.00"/>
    <n v="0"/>
  </r>
  <r>
    <x v="1025"/>
    <x v="969"/>
    <s v="EACH"/>
    <s v="0.00"/>
    <s v="0.00"/>
    <s v="CHAINROLL"/>
    <s v=""/>
    <x v="22"/>
    <m/>
    <m/>
    <x v="0"/>
    <s v="0.00"/>
    <n v="2400"/>
  </r>
  <r>
    <x v="1026"/>
    <x v="970"/>
    <s v="EACH"/>
    <s v="80.00"/>
    <s v="80.00"/>
    <s v="CHAINROLL"/>
    <s v=""/>
    <x v="22"/>
    <m/>
    <m/>
    <x v="0"/>
    <s v="0.00"/>
    <n v="2400"/>
  </r>
  <r>
    <x v="1027"/>
    <x v="971"/>
    <s v="EACH"/>
    <s v="0.00"/>
    <s v="0.00"/>
    <s v="CHAINROLL"/>
    <s v=""/>
    <x v="22"/>
    <m/>
    <m/>
    <x v="0"/>
    <s v="0.00"/>
    <n v="2400"/>
  </r>
  <r>
    <x v="1028"/>
    <x v="972"/>
    <s v="EACH"/>
    <s v="78.00"/>
    <s v="78.00"/>
    <s v="CHAINROLL"/>
    <s v=""/>
    <x v="22"/>
    <m/>
    <m/>
    <x v="0"/>
    <s v="0.00"/>
    <n v="0"/>
  </r>
  <r>
    <x v="1029"/>
    <x v="973"/>
    <s v="EACH"/>
    <s v="62.48"/>
    <s v="62.48"/>
    <s v="CHAINROLL"/>
    <s v=""/>
    <x v="22"/>
    <m/>
    <m/>
    <x v="0"/>
    <s v="0.00"/>
    <n v="2400"/>
  </r>
  <r>
    <x v="1030"/>
    <x v="974"/>
    <s v="EACH"/>
    <s v="138.00"/>
    <s v="180.00"/>
    <s v="CHAINROLL"/>
    <s v=""/>
    <x v="22"/>
    <m/>
    <m/>
    <x v="0"/>
    <s v="0.00"/>
    <n v="0"/>
  </r>
  <r>
    <x v="1031"/>
    <x v="975"/>
    <s v="EACH"/>
    <s v="63.46"/>
    <s v="0.00"/>
    <s v="CHAINROLL"/>
    <s v=""/>
    <x v="22"/>
    <m/>
    <m/>
    <x v="0"/>
    <s v="0.00"/>
    <n v="0"/>
  </r>
  <r>
    <x v="1032"/>
    <x v="976"/>
    <s v="EACH"/>
    <s v="7.04"/>
    <s v="7.04"/>
    <s v="CHAINROLL"/>
    <s v=""/>
    <x v="22"/>
    <m/>
    <m/>
    <x v="0"/>
    <s v="0.00"/>
    <n v="10"/>
  </r>
  <r>
    <x v="1033"/>
    <x v="977"/>
    <s v="EACH"/>
    <s v="6.82"/>
    <s v="8.68"/>
    <s v="CHAINROLL"/>
    <s v=""/>
    <x v="22"/>
    <m/>
    <m/>
    <x v="0"/>
    <s v="0.00"/>
    <n v="10"/>
  </r>
  <r>
    <x v="1034"/>
    <x v="978"/>
    <s v="EACH"/>
    <s v="7.79"/>
    <s v="7.79"/>
    <s v="CHAINROLL"/>
    <s v=""/>
    <x v="22"/>
    <m/>
    <m/>
    <x v="0"/>
    <s v="0.00"/>
    <n v="10"/>
  </r>
  <r>
    <x v="1035"/>
    <x v="979"/>
    <s v="EACH"/>
    <s v="0.00"/>
    <s v="0.00"/>
    <s v="CHAINROLL"/>
    <s v=""/>
    <x v="22"/>
    <m/>
    <m/>
    <x v="0"/>
    <s v="0.00"/>
    <n v="0"/>
  </r>
  <r>
    <x v="1036"/>
    <x v="980"/>
    <s v="EACH"/>
    <s v="4.23"/>
    <s v="4.19"/>
    <s v="CHAINROLL"/>
    <s v=""/>
    <x v="22"/>
    <m/>
    <m/>
    <x v="0"/>
    <s v="0.00"/>
    <n v="20"/>
  </r>
  <r>
    <x v="1037"/>
    <x v="981"/>
    <s v="EACH"/>
    <s v="35.90"/>
    <s v="0.00"/>
    <s v="EQUIFLOW"/>
    <s v="935DET"/>
    <x v="18"/>
    <s v="Each"/>
    <s v="BASE2016"/>
    <x v="110"/>
    <s v="10,400.00"/>
    <n v="0"/>
  </r>
  <r>
    <x v="1038"/>
    <x v="982"/>
    <s v="EACH"/>
    <s v="5.13"/>
    <s v="0.00"/>
    <s v="EQUIFLOW"/>
    <s v="935DET"/>
    <x v="0"/>
    <m/>
    <m/>
    <x v="0"/>
    <s v="0.00"/>
    <n v="0"/>
  </r>
  <r>
    <x v="1039"/>
    <x v="983"/>
    <s v="EACH"/>
    <s v="0.00"/>
    <s v="77.66"/>
    <s v="EQUIFLOW"/>
    <s v="935DET"/>
    <x v="0"/>
    <m/>
    <m/>
    <x v="0"/>
    <s v="0.00"/>
    <n v="0"/>
  </r>
  <r>
    <x v="1040"/>
    <x v="984"/>
    <s v="EACH"/>
    <s v="0.00"/>
    <s v="2.48"/>
    <s v="EQUIFLOW"/>
    <s v="935DET"/>
    <x v="0"/>
    <m/>
    <m/>
    <x v="0"/>
    <s v="0.00"/>
    <n v="0"/>
  </r>
  <r>
    <x v="1041"/>
    <x v="985"/>
    <s v="EACH"/>
    <s v="0.00"/>
    <s v="2.67"/>
    <s v="EQUIFLOW"/>
    <s v="935DET"/>
    <x v="0"/>
    <m/>
    <m/>
    <x v="0"/>
    <s v="0.00"/>
    <n v="0"/>
  </r>
  <r>
    <x v="1042"/>
    <x v="986"/>
    <s v="EACH"/>
    <s v="0.00"/>
    <s v="0.00"/>
    <s v="EQUIFLOW"/>
    <s v="935DET"/>
    <x v="0"/>
    <m/>
    <m/>
    <x v="0"/>
    <s v="0.00"/>
    <n v="0"/>
  </r>
  <r>
    <x v="1043"/>
    <x v="987"/>
    <s v="EACH"/>
    <s v="10.26"/>
    <s v="0.00"/>
    <s v="EQUIFLOW"/>
    <s v="935DET"/>
    <x v="0"/>
    <m/>
    <m/>
    <x v="0"/>
    <s v="0.00"/>
    <n v="0"/>
  </r>
  <r>
    <x v="1044"/>
    <x v="988"/>
    <s v="EACH"/>
    <s v="0.00"/>
    <s v="0.00"/>
    <s v="EQUIFLOW"/>
    <s v="935DET"/>
    <x v="0"/>
    <m/>
    <m/>
    <x v="0"/>
    <s v="0.00"/>
    <n v="0"/>
  </r>
  <r>
    <x v="1045"/>
    <x v="989"/>
    <s v="EACH"/>
    <s v="0.00"/>
    <s v="0.00"/>
    <s v="EQUIFLOW"/>
    <s v="935DET"/>
    <x v="0"/>
    <m/>
    <m/>
    <x v="0"/>
    <s v="0.00"/>
    <n v="0"/>
  </r>
  <r>
    <x v="1046"/>
    <x v="990"/>
    <s v="EACH"/>
    <s v="0.00"/>
    <s v="45.36"/>
    <s v="EQUIFLOW"/>
    <s v="935DET"/>
    <x v="0"/>
    <m/>
    <m/>
    <x v="0"/>
    <s v="0.00"/>
    <n v="0"/>
  </r>
  <r>
    <x v="1047"/>
    <x v="991"/>
    <s v="EACH"/>
    <s v="0.00"/>
    <s v="24.25"/>
    <s v="EQUIFLOW"/>
    <s v="935DET"/>
    <x v="0"/>
    <m/>
    <m/>
    <x v="0"/>
    <s v="0.00"/>
    <n v="0"/>
  </r>
  <r>
    <x v="1048"/>
    <x v="992"/>
    <s v="EACH"/>
    <s v="0.00"/>
    <s v="74.75"/>
    <s v="EQUIFLOW"/>
    <s v="935DET"/>
    <x v="0"/>
    <m/>
    <m/>
    <x v="0"/>
    <s v="0.00"/>
    <n v="0"/>
  </r>
  <r>
    <x v="1049"/>
    <x v="993"/>
    <s v="EACH"/>
    <s v="0.00"/>
    <s v="84.50"/>
    <s v="EQUIFLOW"/>
    <s v="935DET"/>
    <x v="0"/>
    <m/>
    <m/>
    <x v="0"/>
    <s v="0.00"/>
    <n v="0"/>
  </r>
  <r>
    <x v="1050"/>
    <x v="994"/>
    <s v="EACH"/>
    <s v="5.13"/>
    <s v="0.00"/>
    <s v="EQUIFLOW"/>
    <s v="935DET"/>
    <x v="0"/>
    <m/>
    <m/>
    <x v="0"/>
    <s v="0.00"/>
    <n v="0"/>
  </r>
  <r>
    <x v="1051"/>
    <x v="995"/>
    <s v="EACH"/>
    <s v="0.00"/>
    <s v="0.00"/>
    <s v="EQUIFLOW"/>
    <s v="935DET"/>
    <x v="0"/>
    <m/>
    <m/>
    <x v="0"/>
    <s v="0.00"/>
    <n v="0"/>
  </r>
  <r>
    <x v="1052"/>
    <x v="996"/>
    <s v="EACH"/>
    <s v="0.00"/>
    <s v="0.00"/>
    <s v="EQUIFLOW"/>
    <s v="935DET"/>
    <x v="0"/>
    <m/>
    <m/>
    <x v="0"/>
    <s v="0.00"/>
    <n v="0"/>
  </r>
  <r>
    <x v="1053"/>
    <x v="997"/>
    <s v="EACH"/>
    <s v="0.00"/>
    <s v="0.00"/>
    <s v="EQUIFLOW"/>
    <s v="935DET"/>
    <x v="0"/>
    <m/>
    <m/>
    <x v="0"/>
    <s v="0.00"/>
    <n v="0"/>
  </r>
  <r>
    <x v="1054"/>
    <x v="998"/>
    <s v="EACH"/>
    <s v="0.00"/>
    <s v="0.63"/>
    <s v="EQUIFLOW"/>
    <s v=""/>
    <x v="0"/>
    <m/>
    <m/>
    <x v="0"/>
    <s v="0.00"/>
    <n v="0"/>
  </r>
  <r>
    <x v="1055"/>
    <x v="999"/>
    <s v="EACH"/>
    <s v="0.00"/>
    <s v="0.00"/>
    <s v="EQUIFLOW"/>
    <s v=""/>
    <x v="0"/>
    <m/>
    <m/>
    <x v="0"/>
    <s v="0.00"/>
    <n v="0"/>
  </r>
  <r>
    <x v="1056"/>
    <x v="1000"/>
    <s v="EACH"/>
    <s v="0.00"/>
    <s v="0.39"/>
    <s v="EQUIFLOW"/>
    <s v=""/>
    <x v="0"/>
    <m/>
    <m/>
    <x v="0"/>
    <s v="0.00"/>
    <n v="0"/>
  </r>
  <r>
    <x v="1057"/>
    <x v="1001"/>
    <s v="EACH"/>
    <s v="0.00"/>
    <s v="0.87"/>
    <s v="EQUIFLOW"/>
    <s v=""/>
    <x v="0"/>
    <m/>
    <m/>
    <x v="0"/>
    <s v="0.00"/>
    <n v="0"/>
  </r>
  <r>
    <x v="1058"/>
    <x v="1002"/>
    <s v="EACH"/>
    <s v="0.00"/>
    <s v="0.00"/>
    <s v="EQUIFLOW"/>
    <s v=""/>
    <x v="0"/>
    <m/>
    <m/>
    <x v="0"/>
    <s v="0.00"/>
    <n v="0"/>
  </r>
  <r>
    <x v="1059"/>
    <x v="1003"/>
    <s v="EACH"/>
    <s v="0.00"/>
    <s v="0.00"/>
    <s v="EQUIFLOW"/>
    <s v=""/>
    <x v="0"/>
    <m/>
    <m/>
    <x v="0"/>
    <s v="0.00"/>
    <n v="0"/>
  </r>
  <r>
    <x v="1060"/>
    <x v="1004"/>
    <s v="EACH"/>
    <s v="0.00"/>
    <s v="0.00"/>
    <s v="EQUIFLOW"/>
    <s v=""/>
    <x v="0"/>
    <m/>
    <m/>
    <x v="0"/>
    <s v="0.00"/>
    <n v="0"/>
  </r>
  <r>
    <x v="1061"/>
    <x v="1005"/>
    <s v="EACH"/>
    <s v="0.00"/>
    <s v="0.00"/>
    <s v="EQUIFLOW"/>
    <s v=""/>
    <x v="0"/>
    <m/>
    <m/>
    <x v="0"/>
    <s v="0.00"/>
    <n v="0"/>
  </r>
  <r>
    <x v="1062"/>
    <x v="1006"/>
    <s v="EACH"/>
    <s v="0.00"/>
    <s v="0.00"/>
    <s v="EQUIFLOW"/>
    <s v=""/>
    <x v="0"/>
    <m/>
    <m/>
    <x v="0"/>
    <s v="0.00"/>
    <n v="0"/>
  </r>
  <r>
    <x v="1063"/>
    <x v="1007"/>
    <s v="EACH"/>
    <s v="0.00"/>
    <s v="1.94"/>
    <s v="EQUIFLOW"/>
    <s v=""/>
    <x v="0"/>
    <m/>
    <m/>
    <x v="0"/>
    <s v="0.00"/>
    <n v="0"/>
  </r>
  <r>
    <x v="1064"/>
    <x v="1008"/>
    <s v="EACH"/>
    <s v="0.00"/>
    <s v="0.00"/>
    <s v="EQUIFLOW"/>
    <s v=""/>
    <x v="0"/>
    <m/>
    <m/>
    <x v="0"/>
    <s v="0.00"/>
    <n v="0"/>
  </r>
  <r>
    <x v="1065"/>
    <x v="1009"/>
    <s v="EACH"/>
    <s v="0.00"/>
    <s v="0.00"/>
    <s v="EQUIFLOW"/>
    <s v=""/>
    <x v="0"/>
    <m/>
    <m/>
    <x v="0"/>
    <s v="0.00"/>
    <n v="0"/>
  </r>
  <r>
    <x v="1066"/>
    <x v="1010"/>
    <s v="EACH"/>
    <s v="0.00"/>
    <s v="0.00"/>
    <s v="EQUIFLOW"/>
    <s v=""/>
    <x v="0"/>
    <m/>
    <m/>
    <x v="0"/>
    <s v="0.00"/>
    <n v="0"/>
  </r>
  <r>
    <x v="1067"/>
    <x v="1011"/>
    <s v="EACH"/>
    <s v="0.00"/>
    <s v="0.52"/>
    <s v="EQUIFLOW"/>
    <s v=""/>
    <x v="0"/>
    <m/>
    <m/>
    <x v="0"/>
    <s v="0.00"/>
    <n v="0"/>
  </r>
  <r>
    <x v="1068"/>
    <x v="1012"/>
    <s v="EACH"/>
    <s v="0.00"/>
    <s v="0.15"/>
    <s v="EQUIFLOW"/>
    <s v=""/>
    <x v="18"/>
    <s v="Each"/>
    <s v="BASE2016"/>
    <x v="5"/>
    <s v="1.00"/>
    <n v="0"/>
  </r>
  <r>
    <x v="1069"/>
    <x v="1013"/>
    <s v="EACH"/>
    <s v="0.00"/>
    <s v="7.73"/>
    <s v="EQUIFLOW"/>
    <s v="935DET"/>
    <x v="0"/>
    <m/>
    <m/>
    <x v="0"/>
    <s v="0.00"/>
    <n v="0"/>
  </r>
  <r>
    <x v="1070"/>
    <x v="1014"/>
    <s v="EACH"/>
    <s v="0.00"/>
    <s v="4.24"/>
    <s v="EQUIFLOW"/>
    <s v="935DET"/>
    <x v="0"/>
    <m/>
    <m/>
    <x v="0"/>
    <s v="0.00"/>
    <n v="0"/>
  </r>
  <r>
    <x v="1071"/>
    <x v="1015"/>
    <s v="EACH"/>
    <s v="0.00"/>
    <s v="1.50"/>
    <s v="EQUIFLOW"/>
    <s v="935DET"/>
    <x v="0"/>
    <m/>
    <m/>
    <x v="0"/>
    <s v="0.00"/>
    <n v="0"/>
  </r>
  <r>
    <x v="1072"/>
    <x v="1016"/>
    <s v="EACH"/>
    <s v="0.00"/>
    <s v="0.00"/>
    <s v="EQUIFLOW"/>
    <s v=""/>
    <x v="0"/>
    <m/>
    <m/>
    <x v="0"/>
    <s v="0.00"/>
    <n v="0"/>
  </r>
  <r>
    <x v="1073"/>
    <x v="1017"/>
    <s v="EACH"/>
    <s v="0.00"/>
    <s v="0.00"/>
    <s v="EQUIFLOW"/>
    <s v=""/>
    <x v="0"/>
    <m/>
    <m/>
    <x v="0"/>
    <s v="0.00"/>
    <n v="0"/>
  </r>
  <r>
    <x v="1074"/>
    <x v="1018"/>
    <s v="EACH"/>
    <s v="5.13"/>
    <s v="0.00"/>
    <s v="EQUIFLOW"/>
    <s v=""/>
    <x v="0"/>
    <m/>
    <m/>
    <x v="0"/>
    <s v="0.00"/>
    <n v="0"/>
  </r>
  <r>
    <x v="1075"/>
    <x v="1019"/>
    <s v="EACH"/>
    <s v="0.00"/>
    <s v="40.50"/>
    <s v="EQUIFLOW"/>
    <s v="935DET"/>
    <x v="0"/>
    <m/>
    <m/>
    <x v="0"/>
    <s v="0.00"/>
    <n v="0"/>
  </r>
  <r>
    <x v="1076"/>
    <x v="1020"/>
    <s v="EACH"/>
    <s v="0.00"/>
    <s v="0.00"/>
    <s v="EQUIFLOW"/>
    <s v="935DET"/>
    <x v="0"/>
    <m/>
    <m/>
    <x v="0"/>
    <s v="0.00"/>
    <n v="0"/>
  </r>
  <r>
    <x v="1077"/>
    <x v="1021"/>
    <s v="EACH"/>
    <s v="0.00"/>
    <s v="0.00"/>
    <s v="EQUIFLOW"/>
    <s v=""/>
    <x v="0"/>
    <m/>
    <m/>
    <x v="0"/>
    <s v="0.00"/>
    <n v="0"/>
  </r>
  <r>
    <x v="1078"/>
    <x v="1022"/>
    <s v="EACH"/>
    <s v="0.00"/>
    <s v="0.00"/>
    <s v="EQUIFLOW"/>
    <s v=""/>
    <x v="0"/>
    <m/>
    <m/>
    <x v="0"/>
    <s v="0.00"/>
    <n v="0"/>
  </r>
  <r>
    <x v="1079"/>
    <x v="1023"/>
    <s v="EACH"/>
    <s v="0.00"/>
    <s v="56.61"/>
    <s v="EQUIFLOW"/>
    <s v=""/>
    <x v="0"/>
    <m/>
    <m/>
    <x v="0"/>
    <s v="0.00"/>
    <n v="0"/>
  </r>
  <r>
    <x v="1080"/>
    <x v="1024"/>
    <s v="EACH"/>
    <s v="0.00"/>
    <s v="48.38"/>
    <s v="EQUIFLOW"/>
    <s v=""/>
    <x v="0"/>
    <m/>
    <m/>
    <x v="0"/>
    <s v="0.00"/>
    <n v="0"/>
  </r>
  <r>
    <x v="1081"/>
    <x v="1025"/>
    <s v="EACH"/>
    <s v="0.00"/>
    <s v="14.65"/>
    <s v="EQUIFLOW"/>
    <s v=""/>
    <x v="0"/>
    <m/>
    <m/>
    <x v="0"/>
    <s v="0.00"/>
    <n v="0"/>
  </r>
  <r>
    <x v="1082"/>
    <x v="1026"/>
    <s v="EACH"/>
    <s v="0.00"/>
    <s v="3.98"/>
    <s v="EQUIFLOW"/>
    <s v=""/>
    <x v="0"/>
    <m/>
    <m/>
    <x v="0"/>
    <s v="0.00"/>
    <n v="0"/>
  </r>
  <r>
    <x v="1083"/>
    <x v="1027"/>
    <s v="EACH"/>
    <s v="0.00"/>
    <s v="0.00"/>
    <s v="EQUIFLOW"/>
    <s v=""/>
    <x v="0"/>
    <m/>
    <m/>
    <x v="0"/>
    <s v="0.00"/>
    <n v="0"/>
  </r>
  <r>
    <x v="1084"/>
    <x v="1028"/>
    <s v="EACH"/>
    <s v="0.00"/>
    <s v="11.49"/>
    <s v="EQUIFLOW"/>
    <s v=""/>
    <x v="0"/>
    <m/>
    <m/>
    <x v="0"/>
    <s v="0.00"/>
    <n v="0"/>
  </r>
  <r>
    <x v="1085"/>
    <x v="1029"/>
    <s v="EACH"/>
    <s v="0.00"/>
    <s v="0.00"/>
    <s v="EQUIFLOW"/>
    <s v=""/>
    <x v="0"/>
    <m/>
    <m/>
    <x v="0"/>
    <s v="0.00"/>
    <n v="0"/>
  </r>
  <r>
    <x v="1086"/>
    <x v="1030"/>
    <s v="EACH"/>
    <s v="5.13"/>
    <s v="0.00"/>
    <s v="EQUIFLOW"/>
    <s v="935DET"/>
    <x v="0"/>
    <m/>
    <m/>
    <x v="0"/>
    <s v="0.00"/>
    <n v="0"/>
  </r>
  <r>
    <x v="1087"/>
    <x v="1031"/>
    <s v="EACH"/>
    <s v="0.00"/>
    <s v="0.00"/>
    <s v="EQUIFLOW"/>
    <s v="935DET"/>
    <x v="0"/>
    <m/>
    <m/>
    <x v="0"/>
    <s v="0.00"/>
    <n v="0"/>
  </r>
  <r>
    <x v="1088"/>
    <x v="1032"/>
    <s v="EACH"/>
    <s v="0.00"/>
    <s v="449.93"/>
    <s v="EQUIFLOW"/>
    <s v=""/>
    <x v="0"/>
    <m/>
    <m/>
    <x v="0"/>
    <s v="0.00"/>
    <n v="0"/>
  </r>
  <r>
    <x v="1089"/>
    <x v="1033"/>
    <s v="EACH"/>
    <s v="0.00"/>
    <s v="4.94"/>
    <s v="EQUIFLOW"/>
    <s v=""/>
    <x v="0"/>
    <m/>
    <m/>
    <x v="0"/>
    <s v="0.00"/>
    <n v="0"/>
  </r>
  <r>
    <x v="1090"/>
    <x v="1034"/>
    <s v="EACH"/>
    <s v="0.00"/>
    <s v="339.24"/>
    <s v="EQUIFLOW"/>
    <s v=""/>
    <x v="0"/>
    <m/>
    <m/>
    <x v="0"/>
    <s v="0.00"/>
    <n v="0"/>
  </r>
  <r>
    <x v="1091"/>
    <x v="1035"/>
    <s v="EACH"/>
    <s v="0.00"/>
    <s v="441.18"/>
    <s v="EQUIFLOW"/>
    <s v=""/>
    <x v="0"/>
    <m/>
    <m/>
    <x v="0"/>
    <s v="0.00"/>
    <n v="0"/>
  </r>
  <r>
    <x v="1092"/>
    <x v="1036"/>
    <s v="EACH"/>
    <s v="0.00"/>
    <s v="17.16"/>
    <s v="EQUIFLOW"/>
    <s v=""/>
    <x v="0"/>
    <m/>
    <m/>
    <x v="0"/>
    <s v="0.00"/>
    <n v="0"/>
  </r>
  <r>
    <x v="1093"/>
    <x v="1037"/>
    <s v="EACH"/>
    <s v="0.00"/>
    <s v="1.95"/>
    <s v="EQUIFLOW"/>
    <s v=""/>
    <x v="0"/>
    <m/>
    <m/>
    <x v="0"/>
    <s v="0.00"/>
    <n v="0"/>
  </r>
  <r>
    <x v="1094"/>
    <x v="1038"/>
    <s v="EACH"/>
    <s v="0.00"/>
    <s v="5.45"/>
    <s v="EQUIFLOW"/>
    <s v=""/>
    <x v="0"/>
    <m/>
    <m/>
    <x v="0"/>
    <s v="0.00"/>
    <n v="0"/>
  </r>
  <r>
    <x v="1095"/>
    <x v="1039"/>
    <s v="EACH"/>
    <s v="0.00"/>
    <s v="0.00"/>
    <s v="EQUIFLOW"/>
    <s v=""/>
    <x v="0"/>
    <m/>
    <m/>
    <x v="0"/>
    <s v="0.00"/>
    <n v="0"/>
  </r>
  <r>
    <x v="1096"/>
    <x v="1040"/>
    <s v="EACH"/>
    <s v="0.00"/>
    <s v="0.00"/>
    <s v="EQUIFLOW"/>
    <s v=""/>
    <x v="0"/>
    <m/>
    <m/>
    <x v="0"/>
    <s v="0.00"/>
    <n v="0"/>
  </r>
  <r>
    <x v="1097"/>
    <x v="1041"/>
    <s v="EACH"/>
    <s v="0.00"/>
    <s v="0.00"/>
    <s v="EQUIFLOW"/>
    <s v=""/>
    <x v="0"/>
    <m/>
    <m/>
    <x v="0"/>
    <s v="0.00"/>
    <n v="0"/>
  </r>
  <r>
    <x v="1098"/>
    <x v="1042"/>
    <s v="EACH"/>
    <s v="0.00"/>
    <s v="7.95"/>
    <s v="EQUIFLOW"/>
    <s v=""/>
    <x v="0"/>
    <m/>
    <m/>
    <x v="0"/>
    <s v="0.00"/>
    <n v="0"/>
  </r>
  <r>
    <x v="1099"/>
    <x v="1043"/>
    <s v="EACH"/>
    <s v="0.00"/>
    <s v="3.53"/>
    <s v="EQUIFLOW"/>
    <s v=""/>
    <x v="0"/>
    <m/>
    <m/>
    <x v="0"/>
    <s v="0.00"/>
    <n v="0"/>
  </r>
  <r>
    <x v="1100"/>
    <x v="1044"/>
    <s v="EACH"/>
    <s v="0.00"/>
    <s v="0.00"/>
    <s v="EQUIFLOW"/>
    <s v=""/>
    <x v="0"/>
    <m/>
    <m/>
    <x v="0"/>
    <s v="0.00"/>
    <n v="0"/>
  </r>
  <r>
    <x v="1101"/>
    <x v="1045"/>
    <s v="EACH"/>
    <s v="0.00"/>
    <s v="0.00"/>
    <s v="EQUIFLOW"/>
    <s v=""/>
    <x v="0"/>
    <m/>
    <m/>
    <x v="0"/>
    <s v="0.00"/>
    <n v="0"/>
  </r>
  <r>
    <x v="1102"/>
    <x v="1046"/>
    <s v="EACH"/>
    <s v="0.00"/>
    <s v="0.00"/>
    <s v="EQUIFLOW"/>
    <s v=""/>
    <x v="0"/>
    <m/>
    <m/>
    <x v="0"/>
    <s v="0.00"/>
    <n v="0"/>
  </r>
  <r>
    <x v="1103"/>
    <x v="1047"/>
    <s v="EACH"/>
    <s v="0.00"/>
    <s v="0.00"/>
    <s v="EQUIFLOW"/>
    <s v=""/>
    <x v="0"/>
    <m/>
    <m/>
    <x v="0"/>
    <s v="0.00"/>
    <n v="0"/>
  </r>
  <r>
    <x v="1104"/>
    <x v="1048"/>
    <s v="EACH"/>
    <s v="0.00"/>
    <s v="0.00"/>
    <s v="EQUIFLOW"/>
    <s v=""/>
    <x v="0"/>
    <m/>
    <m/>
    <x v="0"/>
    <s v="0.00"/>
    <n v="0"/>
  </r>
  <r>
    <x v="1105"/>
    <x v="1049"/>
    <s v="EACH"/>
    <s v="0.00"/>
    <s v="0.00"/>
    <s v="EQUIFLOW"/>
    <s v=""/>
    <x v="0"/>
    <m/>
    <m/>
    <x v="0"/>
    <s v="0.00"/>
    <n v="0"/>
  </r>
  <r>
    <x v="1106"/>
    <x v="1050"/>
    <s v="EACH"/>
    <s v="0.00"/>
    <s v="0.00"/>
    <s v="EQUIFLOW"/>
    <s v="935DET"/>
    <x v="0"/>
    <m/>
    <m/>
    <x v="0"/>
    <s v="0.00"/>
    <n v="0"/>
  </r>
  <r>
    <x v="1107"/>
    <x v="1051"/>
    <s v="EACH"/>
    <s v="0.00"/>
    <s v="0.00"/>
    <s v="EQUIFLOW"/>
    <s v=""/>
    <x v="0"/>
    <m/>
    <m/>
    <x v="0"/>
    <s v="0.00"/>
    <n v="0"/>
  </r>
  <r>
    <x v="1108"/>
    <x v="1052"/>
    <s v="EACH"/>
    <s v="0.00"/>
    <s v="0.00"/>
    <s v="EQUIFLOW"/>
    <s v=""/>
    <x v="0"/>
    <m/>
    <m/>
    <x v="0"/>
    <s v="0.00"/>
    <n v="0"/>
  </r>
  <r>
    <x v="1109"/>
    <x v="1053"/>
    <s v="EACH"/>
    <s v="0.00"/>
    <s v="0.00"/>
    <s v="EQUIFLOW"/>
    <s v=""/>
    <x v="18"/>
    <s v="Each"/>
    <s v="BASE2016"/>
    <x v="111"/>
    <s v="301.00"/>
    <n v="0"/>
  </r>
  <r>
    <x v="1110"/>
    <x v="1054"/>
    <s v="EACH"/>
    <s v="0.00"/>
    <s v="0.00"/>
    <s v="EQUIFLOW"/>
    <s v=""/>
    <x v="0"/>
    <m/>
    <m/>
    <x v="0"/>
    <s v="0.00"/>
    <n v="0"/>
  </r>
  <r>
    <x v="1111"/>
    <x v="1055"/>
    <s v="EACH"/>
    <s v="0.00"/>
    <s v="0.00"/>
    <s v="EQUIFLOW"/>
    <s v=""/>
    <x v="0"/>
    <m/>
    <m/>
    <x v="0"/>
    <s v="0.00"/>
    <n v="0"/>
  </r>
  <r>
    <x v="1112"/>
    <x v="1056"/>
    <s v="EACH"/>
    <s v="0.00"/>
    <s v="0.00"/>
    <s v="EQUIFLOW"/>
    <s v=""/>
    <x v="18"/>
    <s v="Each"/>
    <s v="BASE2016"/>
    <x v="111"/>
    <s v="301.00"/>
    <n v="0"/>
  </r>
  <r>
    <x v="1113"/>
    <x v="1057"/>
    <s v="EACH"/>
    <s v="0.00"/>
    <s v="0.00"/>
    <s v="EQUIFLOW"/>
    <s v=""/>
    <x v="18"/>
    <s v="Each"/>
    <s v="BASE2016"/>
    <x v="111"/>
    <s v="301.00"/>
    <n v="0"/>
  </r>
  <r>
    <x v="1114"/>
    <x v="1058"/>
    <s v="EACH"/>
    <s v="0.00"/>
    <s v="0.00"/>
    <s v="EQUIFLOW"/>
    <s v=""/>
    <x v="18"/>
    <s v="Each"/>
    <s v="BASE2016"/>
    <x v="112"/>
    <s v="75.00"/>
    <n v="0"/>
  </r>
  <r>
    <x v="1115"/>
    <x v="1059"/>
    <s v="EACH"/>
    <s v="1.64"/>
    <s v="0.00"/>
    <s v="EQUIFLOW"/>
    <s v=""/>
    <x v="18"/>
    <s v="Each"/>
    <s v="BASE2016"/>
    <x v="113"/>
    <s v="531.00"/>
    <n v="0"/>
  </r>
  <r>
    <x v="1116"/>
    <x v="1060"/>
    <s v="EACH"/>
    <s v="1.64"/>
    <s v="0.00"/>
    <s v="EQUIFLOW"/>
    <s v=""/>
    <x v="18"/>
    <s v="Each"/>
    <s v="BASE2016"/>
    <x v="114"/>
    <s v="604.00"/>
    <n v="0"/>
  </r>
  <r>
    <x v="1117"/>
    <x v="1061"/>
    <s v="EACH"/>
    <s v="0.00"/>
    <s v="193.56"/>
    <s v="EQUIFLOW"/>
    <s v=""/>
    <x v="18"/>
    <s v="Each"/>
    <s v="BASE2016"/>
    <x v="115"/>
    <s v="408.00"/>
    <n v="0"/>
  </r>
  <r>
    <x v="1118"/>
    <x v="1062"/>
    <s v="EACH"/>
    <s v="1.64"/>
    <s v="0.00"/>
    <s v="EQUIFLOW"/>
    <s v=""/>
    <x v="18"/>
    <s v="Each"/>
    <s v="BASE2016"/>
    <x v="116"/>
    <s v="567.00"/>
    <n v="0"/>
  </r>
  <r>
    <x v="1119"/>
    <x v="1063"/>
    <s v="EACH"/>
    <s v="1.64"/>
    <s v="0.00"/>
    <s v="EQUIFLOW"/>
    <s v=""/>
    <x v="18"/>
    <s v="Each"/>
    <s v="BASE2016"/>
    <x v="117"/>
    <s v="746.00"/>
    <n v="0"/>
  </r>
  <r>
    <x v="1120"/>
    <x v="1064"/>
    <s v="EACH"/>
    <s v="0.00"/>
    <s v="237.50"/>
    <s v="EQUIFLOW"/>
    <s v=""/>
    <x v="18"/>
    <s v="Each"/>
    <s v="BASE2016"/>
    <x v="118"/>
    <s v="500.00"/>
    <n v="0"/>
  </r>
  <r>
    <x v="1121"/>
    <x v="1065"/>
    <s v="EACH"/>
    <s v="0.00"/>
    <s v="322.53"/>
    <s v="EQUIFLOW"/>
    <s v=""/>
    <x v="18"/>
    <s v="Each"/>
    <s v="BASE2016"/>
    <x v="119"/>
    <s v="679.00"/>
    <n v="0"/>
  </r>
  <r>
    <x v="1122"/>
    <x v="1066"/>
    <s v="EACH"/>
    <s v="0.00"/>
    <s v="219.45"/>
    <s v="EQUIFLOW"/>
    <s v=""/>
    <x v="0"/>
    <m/>
    <m/>
    <x v="0"/>
    <s v="0.00"/>
    <n v="0"/>
  </r>
  <r>
    <x v="1123"/>
    <x v="1067"/>
    <s v="EACH"/>
    <s v="0.00"/>
    <s v="254.44"/>
    <s v="EQUIFLOW"/>
    <s v=""/>
    <x v="0"/>
    <m/>
    <m/>
    <x v="0"/>
    <s v="0.00"/>
    <n v="0"/>
  </r>
  <r>
    <x v="1124"/>
    <x v="1068"/>
    <s v="EACH"/>
    <s v="0.00"/>
    <s v="0.00"/>
    <s v="EQUIFLOW"/>
    <s v=""/>
    <x v="18"/>
    <s v="Each"/>
    <s v="BASE2016"/>
    <x v="120"/>
    <s v="28.00"/>
    <n v="0"/>
  </r>
  <r>
    <x v="1125"/>
    <x v="1069"/>
    <s v="EACH"/>
    <s v="0.00"/>
    <s v="0.00"/>
    <s v="EQUIFLOW"/>
    <s v=""/>
    <x v="18"/>
    <s v="Each"/>
    <s v="BASE2016"/>
    <x v="121"/>
    <s v="27.00"/>
    <n v="0"/>
  </r>
  <r>
    <x v="1126"/>
    <x v="1070"/>
    <s v="EACH"/>
    <s v="0.00"/>
    <s v="0.00"/>
    <s v="EQUIFLOW"/>
    <s v=""/>
    <x v="18"/>
    <s v="Each"/>
    <s v="BASE2016"/>
    <x v="4"/>
    <s v="18.00"/>
    <n v="0"/>
  </r>
  <r>
    <x v="1127"/>
    <x v="1071"/>
    <s v="EACH"/>
    <s v="0.00"/>
    <s v="0.00"/>
    <s v="EQUIFLOW"/>
    <s v=""/>
    <x v="18"/>
    <s v="Each"/>
    <s v="BASE2016"/>
    <x v="122"/>
    <s v="64.00"/>
    <n v="0"/>
  </r>
  <r>
    <x v="1128"/>
    <x v="1072"/>
    <s v="EACH"/>
    <s v="0.00"/>
    <s v="0.00"/>
    <s v="EQUIFLOW"/>
    <s v=""/>
    <x v="18"/>
    <s v="Each"/>
    <s v="BASE2016"/>
    <x v="123"/>
    <s v="26.00"/>
    <n v="0"/>
  </r>
  <r>
    <x v="1129"/>
    <x v="1073"/>
    <s v="EACH"/>
    <s v="23.17"/>
    <s v="0.00"/>
    <s v="EQUIFLOW"/>
    <s v=""/>
    <x v="18"/>
    <s v="Each"/>
    <s v="BASE2016"/>
    <x v="124"/>
    <s v="988.00"/>
    <n v="0"/>
  </r>
  <r>
    <x v="1130"/>
    <x v="1074"/>
    <s v="EACH"/>
    <s v="0.00"/>
    <s v="279.47"/>
    <s v="EQUIFLOW"/>
    <s v=""/>
    <x v="0"/>
    <m/>
    <m/>
    <x v="0"/>
    <s v="0.00"/>
    <n v="0"/>
  </r>
  <r>
    <x v="1131"/>
    <x v="1075"/>
    <s v="EACH"/>
    <s v="21.53"/>
    <s v="0.00"/>
    <s v="EQUIFLOW"/>
    <s v=""/>
    <x v="0"/>
    <m/>
    <m/>
    <x v="0"/>
    <s v="0.00"/>
    <n v="0"/>
  </r>
  <r>
    <x v="1132"/>
    <x v="1076"/>
    <s v="EACH"/>
    <s v="0.00"/>
    <s v="0.00"/>
    <s v="EQUIFLOW"/>
    <s v="935DET"/>
    <x v="0"/>
    <m/>
    <m/>
    <x v="0"/>
    <s v="0.00"/>
    <n v="0"/>
  </r>
  <r>
    <x v="1133"/>
    <x v="1077"/>
    <s v="EACH"/>
    <s v="0.00"/>
    <s v="0.00"/>
    <s v="EQUIFLOW"/>
    <s v=""/>
    <x v="0"/>
    <m/>
    <m/>
    <x v="0"/>
    <s v="0.00"/>
    <n v="0"/>
  </r>
  <r>
    <x v="1134"/>
    <x v="1078"/>
    <s v="EACH"/>
    <s v="0.00"/>
    <s v="0.00"/>
    <s v="EQUIFLOW"/>
    <s v=""/>
    <x v="0"/>
    <m/>
    <m/>
    <x v="0"/>
    <s v="0.00"/>
    <n v="0"/>
  </r>
  <r>
    <x v="1135"/>
    <x v="1079"/>
    <s v="EACH"/>
    <s v="0.00"/>
    <s v="0.00"/>
    <s v="EQUIFLOW"/>
    <s v=""/>
    <x v="18"/>
    <s v="Each"/>
    <s v="BASE2016"/>
    <x v="60"/>
    <s v="10.00"/>
    <n v="0"/>
  </r>
  <r>
    <x v="1136"/>
    <x v="1080"/>
    <s v="EACH"/>
    <s v="0.00"/>
    <s v="0.00"/>
    <s v="EQUIFLOW"/>
    <s v=""/>
    <x v="18"/>
    <s v="Each"/>
    <s v="BASE2016"/>
    <x v="125"/>
    <s v="14.00"/>
    <n v="0"/>
  </r>
  <r>
    <x v="1137"/>
    <x v="1081"/>
    <s v="EACH"/>
    <s v="0.00"/>
    <s v="0.00"/>
    <s v="EQUIFLOW"/>
    <s v=""/>
    <x v="18"/>
    <s v="Each"/>
    <s v="BASE2016"/>
    <x v="125"/>
    <s v="14.00"/>
    <n v="0"/>
  </r>
  <r>
    <x v="1138"/>
    <x v="1082"/>
    <s v="EACH"/>
    <s v="0.00"/>
    <s v="0.00"/>
    <s v="EQUIFLOW"/>
    <s v=""/>
    <x v="18"/>
    <s v="Each"/>
    <s v="BASE2016"/>
    <x v="67"/>
    <s v="5.00"/>
    <n v="0"/>
  </r>
  <r>
    <x v="1139"/>
    <x v="1083"/>
    <s v="EACH"/>
    <s v="0.00"/>
    <s v="0.00"/>
    <s v="EQUIFLOW"/>
    <s v=""/>
    <x v="18"/>
    <s v="Each"/>
    <s v="BASE2016"/>
    <x v="126"/>
    <s v="554.00"/>
    <n v="0"/>
  </r>
  <r>
    <x v="1140"/>
    <x v="1084"/>
    <s v="EACH"/>
    <s v="0.00"/>
    <s v="0.00"/>
    <s v="EQUIFLOW"/>
    <s v=""/>
    <x v="0"/>
    <m/>
    <m/>
    <x v="0"/>
    <s v="0.00"/>
    <n v="0"/>
  </r>
  <r>
    <x v="1141"/>
    <x v="1085"/>
    <s v="EACH"/>
    <s v="2.18"/>
    <s v="0.00"/>
    <s v="EQUIFLOW"/>
    <s v=""/>
    <x v="18"/>
    <s v="Each"/>
    <s v="BASE2016"/>
    <x v="95"/>
    <s v="52.00"/>
    <n v="0"/>
  </r>
  <r>
    <x v="1142"/>
    <x v="1086"/>
    <s v="EACH"/>
    <s v="0.00"/>
    <s v="0.00"/>
    <s v="EQUIFLOW"/>
    <s v=""/>
    <x v="0"/>
    <m/>
    <m/>
    <x v="0"/>
    <s v="0.00"/>
    <n v="0"/>
  </r>
  <r>
    <x v="1143"/>
    <x v="1087"/>
    <s v="EACH"/>
    <s v="0.00"/>
    <s v="0.00"/>
    <s v="EQUIFLOW"/>
    <s v=""/>
    <x v="0"/>
    <m/>
    <m/>
    <x v="0"/>
    <s v="0.00"/>
    <n v="0"/>
  </r>
  <r>
    <x v="1144"/>
    <x v="1088"/>
    <s v="EACH"/>
    <s v="0.00"/>
    <s v="0.00"/>
    <s v="EQUIFLOW"/>
    <s v=""/>
    <x v="0"/>
    <m/>
    <m/>
    <x v="0"/>
    <s v="0.00"/>
    <n v="0"/>
  </r>
  <r>
    <x v="1145"/>
    <x v="1089"/>
    <s v="EACH"/>
    <s v="2.18"/>
    <s v="0.00"/>
    <s v="EQUIFLOW"/>
    <s v=""/>
    <x v="18"/>
    <s v="Each"/>
    <s v="BASE2016"/>
    <x v="127"/>
    <s v="61.00"/>
    <n v="0"/>
  </r>
  <r>
    <x v="1146"/>
    <x v="1090"/>
    <s v="EACH"/>
    <s v="0.00"/>
    <s v="0.00"/>
    <s v="EQUIFLOW"/>
    <s v=""/>
    <x v="18"/>
    <s v="Each"/>
    <s v="BASE2016"/>
    <x v="46"/>
    <s v="13.00"/>
    <n v="0"/>
  </r>
  <r>
    <x v="1147"/>
    <x v="1091"/>
    <s v="EACH"/>
    <s v="0.00"/>
    <s v="0.00"/>
    <s v="EQUIFLOW"/>
    <s v=""/>
    <x v="18"/>
    <s v="Each"/>
    <s v="BASE2016"/>
    <x v="73"/>
    <s v="140.00"/>
    <n v="0"/>
  </r>
  <r>
    <x v="1148"/>
    <x v="1092"/>
    <s v="EACH"/>
    <s v="0.00"/>
    <s v="0.00"/>
    <s v="EQUIFLOW"/>
    <s v=""/>
    <x v="18"/>
    <s v="Each"/>
    <s v="BASE2016"/>
    <x v="128"/>
    <s v="210.00"/>
    <n v="0"/>
  </r>
  <r>
    <x v="1149"/>
    <x v="1093"/>
    <s v="EACH"/>
    <s v="0.00"/>
    <s v="0.00"/>
    <s v="EQUIFLOW"/>
    <s v=""/>
    <x v="18"/>
    <s v="Each"/>
    <s v="BASE2016"/>
    <x v="129"/>
    <s v="280.00"/>
    <n v="0"/>
  </r>
  <r>
    <x v="1150"/>
    <x v="1094"/>
    <s v="EACH"/>
    <s v="0.00"/>
    <s v="0.00"/>
    <s v="EQUIFLOW"/>
    <s v=""/>
    <x v="18"/>
    <s v="Each"/>
    <s v="BASE2016"/>
    <x v="36"/>
    <s v="350.00"/>
    <n v="0"/>
  </r>
  <r>
    <x v="1151"/>
    <x v="1095"/>
    <s v="EACH"/>
    <s v="0.00"/>
    <s v="0.00"/>
    <s v="EQUIFLOW"/>
    <s v=""/>
    <x v="18"/>
    <s v="Each"/>
    <s v="BASE2016"/>
    <x v="130"/>
    <s v="420.00"/>
    <n v="0"/>
  </r>
  <r>
    <x v="1152"/>
    <x v="1096"/>
    <s v="EACH"/>
    <s v="0.00"/>
    <s v="28.09"/>
    <s v="EQUIFLOW"/>
    <s v=""/>
    <x v="18"/>
    <s v="Each"/>
    <s v="BASE2016"/>
    <x v="95"/>
    <s v="52.00"/>
    <n v="0"/>
  </r>
  <r>
    <x v="1153"/>
    <x v="1097"/>
    <s v="EACH"/>
    <s v="0.00"/>
    <s v="0.00"/>
    <s v="EQUIFLOW"/>
    <s v=""/>
    <x v="18"/>
    <s v="Each"/>
    <s v="BASE2016"/>
    <x v="70"/>
    <s v="130.00"/>
    <n v="0"/>
  </r>
  <r>
    <x v="1154"/>
    <x v="1098"/>
    <s v="EACH"/>
    <s v="0.00"/>
    <s v="125.00"/>
    <s v="EQUIFLOW"/>
    <s v=""/>
    <x v="18"/>
    <s v="Each"/>
    <s v="BASE2016"/>
    <x v="41"/>
    <s v="260.00"/>
    <n v="0"/>
  </r>
  <r>
    <x v="1155"/>
    <x v="1099"/>
    <s v="EACH"/>
    <s v="0.00"/>
    <s v="0.00"/>
    <s v="EQUIFLOW"/>
    <s v=""/>
    <x v="18"/>
    <s v="Each"/>
    <s v="BASE2016"/>
    <x v="131"/>
    <s v="48.00"/>
    <n v="0"/>
  </r>
  <r>
    <x v="1156"/>
    <x v="1100"/>
    <s v="EACH"/>
    <s v="0.00"/>
    <s v="0.00"/>
    <s v="EQUIFLOW"/>
    <s v=""/>
    <x v="18"/>
    <s v="Each"/>
    <s v="BASE2016"/>
    <x v="68"/>
    <s v="120.00"/>
    <n v="0"/>
  </r>
  <r>
    <x v="1157"/>
    <x v="1101"/>
    <s v="EACH"/>
    <s v="0.00"/>
    <s v="70.00"/>
    <s v="EQUIFLOW"/>
    <s v=""/>
    <x v="18"/>
    <s v="Each"/>
    <s v="BASE2016"/>
    <x v="39"/>
    <s v="240.00"/>
    <n v="0"/>
  </r>
  <r>
    <x v="1158"/>
    <x v="1102"/>
    <s v="EACH"/>
    <s v="0.00"/>
    <s v="0.00"/>
    <s v="EQUIFLOW"/>
    <s v=""/>
    <x v="18"/>
    <s v="Each"/>
    <s v="BASE2016"/>
    <x v="72"/>
    <s v="15.00"/>
    <n v="0"/>
  </r>
  <r>
    <x v="1159"/>
    <x v="1103"/>
    <s v="EACH"/>
    <s v="0.00"/>
    <s v="0.00"/>
    <s v="EQUIFLOW"/>
    <s v=""/>
    <x v="18"/>
    <s v="Each"/>
    <s v="BASE2016"/>
    <x v="72"/>
    <s v="15.00"/>
    <n v="0"/>
  </r>
  <r>
    <x v="1160"/>
    <x v="1104"/>
    <s v="EACH"/>
    <s v="29.40"/>
    <s v="0.00"/>
    <s v="EQUIFLOW"/>
    <s v=""/>
    <x v="0"/>
    <m/>
    <m/>
    <x v="0"/>
    <s v="0.00"/>
    <n v="0"/>
  </r>
  <r>
    <x v="1161"/>
    <x v="1105"/>
    <s v="EACH"/>
    <s v="0.00"/>
    <s v="0.00"/>
    <s v="EQUIFLOW"/>
    <s v="935DET"/>
    <x v="0"/>
    <m/>
    <m/>
    <x v="0"/>
    <s v="0.00"/>
    <n v="0"/>
  </r>
  <r>
    <x v="1162"/>
    <x v="1106"/>
    <s v="EACH"/>
    <s v="0.00"/>
    <s v="0.00"/>
    <s v="EQUIFLOW"/>
    <s v="935DET"/>
    <x v="0"/>
    <m/>
    <m/>
    <x v="0"/>
    <s v="0.00"/>
    <n v="0"/>
  </r>
  <r>
    <x v="1163"/>
    <x v="1107"/>
    <s v="EACH"/>
    <s v="1.64"/>
    <s v="0.00"/>
    <s v="EQUIFLOW"/>
    <s v=""/>
    <x v="18"/>
    <s v="Each"/>
    <s v="BASE2016"/>
    <x v="132"/>
    <s v="119.00"/>
    <n v="0"/>
  </r>
  <r>
    <x v="1164"/>
    <x v="1108"/>
    <s v="EACH"/>
    <s v="0.00"/>
    <s v="0.00"/>
    <s v="EQUIFLOW"/>
    <s v="935DET"/>
    <x v="0"/>
    <m/>
    <m/>
    <x v="0"/>
    <s v="0.00"/>
    <n v="0"/>
  </r>
  <r>
    <x v="1165"/>
    <x v="1109"/>
    <s v="EACH"/>
    <s v="0.00"/>
    <s v="0.00"/>
    <s v="EQUIFLOW"/>
    <s v="935DET"/>
    <x v="0"/>
    <m/>
    <m/>
    <x v="0"/>
    <s v="0.00"/>
    <n v="0"/>
  </r>
  <r>
    <x v="1166"/>
    <x v="1110"/>
    <s v="EACH"/>
    <s v="0.00"/>
    <s v="0.00"/>
    <s v="EQUIFLOW"/>
    <s v="935DET"/>
    <x v="0"/>
    <m/>
    <m/>
    <x v="0"/>
    <s v="0.00"/>
    <n v="0"/>
  </r>
  <r>
    <x v="1167"/>
    <x v="1111"/>
    <s v="EACH"/>
    <s v="0.00"/>
    <s v="0.00"/>
    <s v="EQUIFLOW"/>
    <s v=""/>
    <x v="0"/>
    <m/>
    <m/>
    <x v="0"/>
    <s v="0.00"/>
    <n v="0"/>
  </r>
  <r>
    <x v="1168"/>
    <x v="1112"/>
    <s v="EACH"/>
    <s v="0.00"/>
    <s v="0.00"/>
    <s v="EQUIFLOW"/>
    <s v="935DET"/>
    <x v="0"/>
    <m/>
    <m/>
    <x v="0"/>
    <s v="0.00"/>
    <n v="0"/>
  </r>
  <r>
    <x v="1169"/>
    <x v="1113"/>
    <s v="EACH"/>
    <s v="0.00"/>
    <s v="0.00"/>
    <s v="EQUIFLOW"/>
    <s v=""/>
    <x v="0"/>
    <m/>
    <m/>
    <x v="0"/>
    <s v="0.00"/>
    <n v="0"/>
  </r>
  <r>
    <x v="1170"/>
    <x v="1114"/>
    <s v="EACH"/>
    <s v="0.00"/>
    <s v="0.00"/>
    <s v="EQUIFLOW"/>
    <s v=""/>
    <x v="0"/>
    <m/>
    <m/>
    <x v="0"/>
    <s v="0.00"/>
    <n v="0"/>
  </r>
  <r>
    <x v="1171"/>
    <x v="1115"/>
    <s v="EACH"/>
    <s v="1.64"/>
    <s v="0.00"/>
    <s v="EQUIFLOW"/>
    <s v=""/>
    <x v="18"/>
    <s v="Each"/>
    <s v="BASE2016"/>
    <x v="57"/>
    <s v="35.00"/>
    <n v="0"/>
  </r>
  <r>
    <x v="1172"/>
    <x v="1116"/>
    <s v="EACH"/>
    <s v="0.00"/>
    <s v="0.00"/>
    <s v="EQUIFLOW"/>
    <s v=""/>
    <x v="0"/>
    <m/>
    <m/>
    <x v="0"/>
    <s v="0.00"/>
    <n v="0"/>
  </r>
  <r>
    <x v="1173"/>
    <x v="1117"/>
    <s v="EACH"/>
    <s v="1.64"/>
    <s v="0.00"/>
    <s v="EQUIFLOW"/>
    <s v=""/>
    <x v="18"/>
    <s v="Each"/>
    <s v="BASE2016"/>
    <x v="133"/>
    <s v="43.00"/>
    <n v="0"/>
  </r>
  <r>
    <x v="1174"/>
    <x v="1118"/>
    <s v="EACH"/>
    <s v="2.18"/>
    <s v="0.00"/>
    <s v="EQUIFLOW"/>
    <s v=""/>
    <x v="18"/>
    <s v="Each"/>
    <s v="BASE2016"/>
    <x v="107"/>
    <s v="99.00"/>
    <n v="0"/>
  </r>
  <r>
    <x v="1175"/>
    <x v="1119"/>
    <s v="EACH"/>
    <s v="0.00"/>
    <s v="0.00"/>
    <s v="EQUIFLOW"/>
    <s v=""/>
    <x v="0"/>
    <m/>
    <m/>
    <x v="0"/>
    <s v="0.00"/>
    <n v="0"/>
  </r>
  <r>
    <x v="1176"/>
    <x v="1120"/>
    <s v="EACH"/>
    <s v="0.00"/>
    <s v="0.00"/>
    <s v="EQUIFLOW"/>
    <s v=""/>
    <x v="0"/>
    <m/>
    <m/>
    <x v="0"/>
    <s v="0.00"/>
    <n v="0"/>
  </r>
  <r>
    <x v="1177"/>
    <x v="1121"/>
    <s v="EACH"/>
    <s v="0.00"/>
    <s v="0.00"/>
    <s v="EQUIFLOW"/>
    <s v=""/>
    <x v="0"/>
    <m/>
    <m/>
    <x v="0"/>
    <s v="0.00"/>
    <n v="0"/>
  </r>
  <r>
    <x v="1178"/>
    <x v="1122"/>
    <s v="EACH"/>
    <s v="0.00"/>
    <s v="0.00"/>
    <s v="EQUIFLOW"/>
    <s v=""/>
    <x v="0"/>
    <m/>
    <m/>
    <x v="0"/>
    <s v="0.00"/>
    <n v="0"/>
  </r>
  <r>
    <x v="1179"/>
    <x v="1123"/>
    <s v="EACH"/>
    <s v="1.64"/>
    <s v="0.00"/>
    <s v="EQUIFLOW"/>
    <s v=""/>
    <x v="0"/>
    <m/>
    <m/>
    <x v="0"/>
    <s v="0.00"/>
    <n v="0"/>
  </r>
  <r>
    <x v="1180"/>
    <x v="1124"/>
    <s v="EACH"/>
    <s v="0.00"/>
    <s v="0.00"/>
    <s v="EQUIFLOW"/>
    <s v=""/>
    <x v="18"/>
    <s v="Each"/>
    <s v="BASE2016"/>
    <x v="134"/>
    <s v="264.00"/>
    <n v="0"/>
  </r>
  <r>
    <x v="1181"/>
    <x v="1125"/>
    <s v="EACH"/>
    <s v="0.00"/>
    <s v="0.00"/>
    <s v="EQUIFLOW"/>
    <s v=""/>
    <x v="0"/>
    <m/>
    <m/>
    <x v="0"/>
    <s v="0.00"/>
    <n v="0"/>
  </r>
  <r>
    <x v="1182"/>
    <x v="1126"/>
    <s v="EACH"/>
    <s v="1.64"/>
    <s v="0.00"/>
    <s v="EQUIFLOW"/>
    <s v=""/>
    <x v="18"/>
    <s v="Each"/>
    <s v="BASE2016"/>
    <x v="135"/>
    <s v="102.00"/>
    <n v="0"/>
  </r>
  <r>
    <x v="1183"/>
    <x v="1127"/>
    <s v="EACH"/>
    <s v="0.00"/>
    <s v="0.00"/>
    <s v="EQUIFLOW"/>
    <s v=""/>
    <x v="0"/>
    <m/>
    <m/>
    <x v="0"/>
    <s v="0.00"/>
    <n v="0"/>
  </r>
  <r>
    <x v="1184"/>
    <x v="1128"/>
    <s v="EACH"/>
    <s v="0.00"/>
    <s v="0.00"/>
    <s v="EQUIFLOW"/>
    <s v=""/>
    <x v="0"/>
    <m/>
    <m/>
    <x v="0"/>
    <s v="0.00"/>
    <n v="0"/>
  </r>
  <r>
    <x v="1185"/>
    <x v="1129"/>
    <s v="EACH"/>
    <s v="0.00"/>
    <s v="0.00"/>
    <s v="EQUIFLOW"/>
    <s v=""/>
    <x v="0"/>
    <m/>
    <m/>
    <x v="0"/>
    <s v="0.00"/>
    <n v="0"/>
  </r>
  <r>
    <x v="1186"/>
    <x v="1130"/>
    <s v="EACH"/>
    <s v="0.00"/>
    <s v="0.00"/>
    <s v="EQUIFLOW"/>
    <s v=""/>
    <x v="0"/>
    <m/>
    <m/>
    <x v="0"/>
    <s v="0.00"/>
    <n v="0"/>
  </r>
  <r>
    <x v="1187"/>
    <x v="1131"/>
    <s v="EACH"/>
    <s v="0.00"/>
    <s v="0.00"/>
    <s v="EQUIFLOW"/>
    <s v=""/>
    <x v="0"/>
    <m/>
    <m/>
    <x v="0"/>
    <s v="0.00"/>
    <n v="0"/>
  </r>
  <r>
    <x v="1188"/>
    <x v="1132"/>
    <s v="EACH"/>
    <s v="0.00"/>
    <s v="0.00"/>
    <s v="EQUIFLOW"/>
    <s v=""/>
    <x v="0"/>
    <m/>
    <m/>
    <x v="0"/>
    <s v="0.00"/>
    <n v="0"/>
  </r>
  <r>
    <x v="1189"/>
    <x v="1133"/>
    <s v="EACH"/>
    <s v="0.00"/>
    <s v="0.00"/>
    <s v="EQUIFLOW"/>
    <s v=""/>
    <x v="0"/>
    <m/>
    <m/>
    <x v="0"/>
    <s v="0.00"/>
    <n v="0"/>
  </r>
  <r>
    <x v="1190"/>
    <x v="1134"/>
    <s v="EACH"/>
    <s v="0.00"/>
    <s v="0.00"/>
    <s v="EQUIFLOW"/>
    <s v=""/>
    <x v="0"/>
    <m/>
    <m/>
    <x v="0"/>
    <s v="0.00"/>
    <n v="0"/>
  </r>
  <r>
    <x v="1191"/>
    <x v="1135"/>
    <s v="EACH"/>
    <s v="3.08"/>
    <s v="0.00"/>
    <s v="EQUIFLOW"/>
    <s v=""/>
    <x v="18"/>
    <s v="Each"/>
    <s v="BASE2016"/>
    <x v="112"/>
    <s v="75.00"/>
    <n v="0"/>
  </r>
  <r>
    <x v="1192"/>
    <x v="1136"/>
    <s v="EACH"/>
    <s v="3.08"/>
    <s v="0.00"/>
    <s v="EQUIFLOW"/>
    <s v=""/>
    <x v="18"/>
    <s v="Each"/>
    <s v="BASE2016"/>
    <x v="42"/>
    <s v="100.00"/>
    <n v="0"/>
  </r>
  <r>
    <x v="1193"/>
    <x v="1137"/>
    <s v="EACH"/>
    <s v="3.08"/>
    <s v="0.00"/>
    <s v="EQUIFLOW"/>
    <s v=""/>
    <x v="18"/>
    <s v="Each"/>
    <s v="BASE2016"/>
    <x v="69"/>
    <s v="125.00"/>
    <n v="0"/>
  </r>
  <r>
    <x v="1194"/>
    <x v="1138"/>
    <s v="EACH"/>
    <s v="3.08"/>
    <s v="0.00"/>
    <s v="EQUIFLOW"/>
    <s v=""/>
    <x v="18"/>
    <s v="Each"/>
    <s v="BASE2016"/>
    <x v="65"/>
    <s v="150.00"/>
    <n v="0"/>
  </r>
  <r>
    <x v="1195"/>
    <x v="1139"/>
    <s v="EACH"/>
    <s v="0.00"/>
    <s v="0.00"/>
    <s v="EQUIFLOW"/>
    <s v=""/>
    <x v="0"/>
    <m/>
    <m/>
    <x v="0"/>
    <s v="0.00"/>
    <n v="0"/>
  </r>
  <r>
    <x v="1196"/>
    <x v="1140"/>
    <s v="EACH"/>
    <s v="0.00"/>
    <s v="0.00"/>
    <s v="EQUIFLOW"/>
    <s v=""/>
    <x v="0"/>
    <m/>
    <m/>
    <x v="0"/>
    <s v="0.00"/>
    <n v="0"/>
  </r>
  <r>
    <x v="1197"/>
    <x v="1141"/>
    <s v="EACH"/>
    <s v="0.00"/>
    <s v="0.00"/>
    <s v="EQUIFLOW"/>
    <s v=""/>
    <x v="0"/>
    <m/>
    <m/>
    <x v="0"/>
    <s v="0.00"/>
    <n v="0"/>
  </r>
  <r>
    <x v="1198"/>
    <x v="1142"/>
    <s v="EACH"/>
    <s v="3.08"/>
    <s v="0.00"/>
    <s v="EQUIFLOW"/>
    <s v=""/>
    <x v="18"/>
    <s v="Each"/>
    <s v="BASE2016"/>
    <x v="136"/>
    <s v="94.00"/>
    <n v="0"/>
  </r>
  <r>
    <x v="1199"/>
    <x v="1143"/>
    <s v="EACH"/>
    <s v="3.08"/>
    <s v="0.00"/>
    <s v="EQUIFLOW"/>
    <s v=""/>
    <x v="18"/>
    <s v="Each"/>
    <s v="BASE2016"/>
    <x v="69"/>
    <s v="125.00"/>
    <n v="0"/>
  </r>
  <r>
    <x v="1200"/>
    <x v="1144"/>
    <s v="EACH"/>
    <s v="3.08"/>
    <s v="0.00"/>
    <s v="EQUIFLOW"/>
    <s v=""/>
    <x v="18"/>
    <s v="Each"/>
    <s v="BASE2016"/>
    <x v="137"/>
    <s v="156.00"/>
    <n v="0"/>
  </r>
  <r>
    <x v="1201"/>
    <x v="1145"/>
    <s v="EACH"/>
    <s v="3.08"/>
    <s v="0.00"/>
    <s v="EQUIFLOW"/>
    <s v=""/>
    <x v="18"/>
    <s v="Each"/>
    <s v="BASE2016"/>
    <x v="138"/>
    <s v="188.00"/>
    <n v="0"/>
  </r>
  <r>
    <x v="1202"/>
    <x v="1146"/>
    <s v="EACH"/>
    <s v="1.02"/>
    <s v="0.00"/>
    <s v="TILLAGE"/>
    <s v=""/>
    <x v="23"/>
    <s v="Each"/>
    <s v="BASE2016"/>
    <x v="70"/>
    <s v="130.00"/>
    <n v="0"/>
  </r>
  <r>
    <x v="1203"/>
    <x v="1147"/>
    <s v="EACH"/>
    <s v="0.00"/>
    <s v="0.00"/>
    <s v="TILLAGE"/>
    <s v=""/>
    <x v="23"/>
    <m/>
    <m/>
    <x v="0"/>
    <s v="0.00"/>
    <n v="0"/>
  </r>
  <r>
    <x v="1204"/>
    <x v="1148"/>
    <s v="EACH"/>
    <s v="1.02"/>
    <s v="0.00"/>
    <s v="TILLAGE"/>
    <s v=""/>
    <x v="23"/>
    <s v="Each"/>
    <s v="BASE2016"/>
    <x v="70"/>
    <s v="130.00"/>
    <n v="0"/>
  </r>
  <r>
    <x v="1205"/>
    <x v="1149"/>
    <s v="EACH"/>
    <s v="0.00"/>
    <s v="0.00"/>
    <s v="TILLAGE"/>
    <s v=""/>
    <x v="23"/>
    <m/>
    <m/>
    <x v="0"/>
    <s v="0.00"/>
    <n v="0"/>
  </r>
  <r>
    <x v="1206"/>
    <x v="1150"/>
    <s v="EACH"/>
    <s v="1.02"/>
    <s v="0.00"/>
    <s v="TILLAGE"/>
    <s v=""/>
    <x v="23"/>
    <m/>
    <m/>
    <x v="0"/>
    <s v="130.00"/>
    <n v="0"/>
  </r>
  <r>
    <x v="1207"/>
    <x v="1151"/>
    <s v="EACH"/>
    <s v="0.00"/>
    <s v="0.00"/>
    <s v="TILLAGE"/>
    <s v=""/>
    <x v="23"/>
    <m/>
    <m/>
    <x v="0"/>
    <s v="0.00"/>
    <n v="0"/>
  </r>
  <r>
    <x v="1208"/>
    <x v="1152"/>
    <s v="EACH"/>
    <s v="0.00"/>
    <s v="0.00"/>
    <s v="Y-DROP"/>
    <s v="935DET"/>
    <x v="0"/>
    <m/>
    <m/>
    <x v="0"/>
    <s v="0.00"/>
    <n v="0"/>
  </r>
  <r>
    <x v="1209"/>
    <x v="1153"/>
    <s v="PER FOOT"/>
    <s v="0.72"/>
    <s v="0.72"/>
    <s v="Y-DROP"/>
    <s v="935DET"/>
    <x v="1"/>
    <m/>
    <m/>
    <x v="0"/>
    <s v="0.00"/>
    <n v="100"/>
  </r>
  <r>
    <x v="1210"/>
    <x v="1154"/>
    <s v="EACH"/>
    <s v="27.44"/>
    <s v="27.44"/>
    <s v="Y-DROP"/>
    <s v=""/>
    <x v="0"/>
    <m/>
    <m/>
    <x v="0"/>
    <s v="0.00"/>
    <n v="800"/>
  </r>
  <r>
    <x v="1211"/>
    <x v="1155"/>
    <s v="EACH"/>
    <s v="28.36"/>
    <s v="28.36"/>
    <s v="Y-DROP"/>
    <s v=""/>
    <x v="0"/>
    <m/>
    <m/>
    <x v="0"/>
    <s v="0.00"/>
    <n v="1000"/>
  </r>
  <r>
    <x v="1212"/>
    <x v="1156"/>
    <s v="EACH"/>
    <s v="0.00"/>
    <s v="0.00"/>
    <s v="Y-DROP"/>
    <s v=""/>
    <x v="0"/>
    <m/>
    <m/>
    <x v="0"/>
    <s v="0.00"/>
    <n v="0"/>
  </r>
  <r>
    <x v="1213"/>
    <x v="1157"/>
    <s v="EACH"/>
    <s v="0.00"/>
    <s v="0.00"/>
    <s v=""/>
    <s v=""/>
    <x v="0"/>
    <m/>
    <m/>
    <x v="0"/>
    <s v="0.00"/>
    <n v="0"/>
  </r>
  <r>
    <x v="1214"/>
    <x v="1158"/>
    <s v="EACH"/>
    <s v="0.00"/>
    <s v="0.00"/>
    <s v="Y-DROP"/>
    <s v=""/>
    <x v="0"/>
    <m/>
    <m/>
    <x v="0"/>
    <s v="0.00"/>
    <n v="0"/>
  </r>
  <r>
    <x v="1215"/>
    <x v="1159"/>
    <s v="EACH"/>
    <s v="0.00"/>
    <s v="0.00"/>
    <s v="Y-DROP"/>
    <s v=""/>
    <x v="0"/>
    <s v="Each"/>
    <s v="BASE2016"/>
    <x v="139"/>
    <s v="-28.00"/>
    <n v="0"/>
  </r>
  <r>
    <x v="1216"/>
    <x v="1160"/>
    <s v="EACH"/>
    <s v="0.00"/>
    <s v="0.00"/>
    <s v="Y-DROP"/>
    <s v=""/>
    <x v="0"/>
    <m/>
    <m/>
    <x v="0"/>
    <s v="0.00"/>
    <n v="0"/>
  </r>
  <r>
    <x v="1217"/>
    <x v="1161"/>
    <s v="EACH"/>
    <s v="323.77"/>
    <s v="0.00"/>
    <s v="Y-DROP"/>
    <s v="935DET"/>
    <x v="24"/>
    <m/>
    <m/>
    <x v="0"/>
    <s v="900.00"/>
    <n v="0"/>
  </r>
  <r>
    <x v="1218"/>
    <x v="1162"/>
    <s v="EACH"/>
    <s v="387.94"/>
    <s v="0.00"/>
    <s v="Y-DROP"/>
    <s v=""/>
    <x v="25"/>
    <m/>
    <m/>
    <x v="0"/>
    <s v="1,200.00"/>
    <n v="0"/>
  </r>
  <r>
    <x v="1219"/>
    <x v="1163"/>
    <s v="EACH"/>
    <s v="516.28"/>
    <s v="0.00"/>
    <s v="Y-DROP"/>
    <s v=""/>
    <x v="26"/>
    <m/>
    <m/>
    <x v="0"/>
    <s v="1,800.00"/>
    <n v="0"/>
  </r>
  <r>
    <x v="1220"/>
    <x v="1164"/>
    <s v="EACH"/>
    <s v="317.99"/>
    <s v="0.00"/>
    <s v="Y-DROP"/>
    <s v="935DET"/>
    <x v="24"/>
    <m/>
    <m/>
    <x v="0"/>
    <s v="900.00"/>
    <n v="0"/>
  </r>
  <r>
    <x v="1221"/>
    <x v="1165"/>
    <s v="EACH"/>
    <s v="439.22"/>
    <s v="0.00"/>
    <s v="Y-DROP"/>
    <s v=""/>
    <x v="25"/>
    <m/>
    <m/>
    <x v="0"/>
    <s v="1,200.00"/>
    <n v="0"/>
  </r>
  <r>
    <x v="1222"/>
    <x v="1166"/>
    <s v="EACH"/>
    <s v="681.68"/>
    <s v="0.00"/>
    <s v="Y-DROP"/>
    <s v=""/>
    <x v="26"/>
    <m/>
    <m/>
    <x v="0"/>
    <s v="1,800.00"/>
    <n v="0"/>
  </r>
  <r>
    <x v="1223"/>
    <x v="1167"/>
    <s v="EACH"/>
    <s v="730.15"/>
    <s v="0.00"/>
    <s v="Y-DROP"/>
    <s v=""/>
    <x v="27"/>
    <m/>
    <m/>
    <x v="0"/>
    <s v="2,100.00"/>
    <n v="0"/>
  </r>
  <r>
    <x v="1224"/>
    <x v="1168"/>
    <s v="EACH"/>
    <s v="205.23"/>
    <s v="0.00"/>
    <s v="Y-DROP"/>
    <s v="935DET"/>
    <x v="24"/>
    <m/>
    <m/>
    <x v="0"/>
    <s v="900.00"/>
    <n v="0"/>
  </r>
  <r>
    <x v="1225"/>
    <x v="1169"/>
    <s v="EACH"/>
    <s v="270.78"/>
    <s v="0.00"/>
    <s v="Y-DROP"/>
    <s v=""/>
    <x v="25"/>
    <m/>
    <m/>
    <x v="0"/>
    <s v="1,200.00"/>
    <n v="0"/>
  </r>
  <r>
    <x v="1226"/>
    <x v="1170"/>
    <s v="EACH"/>
    <s v="399.72"/>
    <s v="0.00"/>
    <s v="Y-DROP"/>
    <s v=""/>
    <x v="26"/>
    <m/>
    <m/>
    <x v="0"/>
    <s v="1,800.00"/>
    <n v="0"/>
  </r>
  <r>
    <x v="1227"/>
    <x v="1171"/>
    <s v="EACH"/>
    <s v="474.42"/>
    <s v="0.00"/>
    <s v="Y-DROP"/>
    <s v=""/>
    <x v="27"/>
    <m/>
    <m/>
    <x v="0"/>
    <s v="2,100.00"/>
    <n v="0"/>
  </r>
  <r>
    <x v="1228"/>
    <x v="1172"/>
    <s v="EACH"/>
    <s v="206.31"/>
    <s v="0.00"/>
    <s v="Y-DROP"/>
    <s v="935DET"/>
    <x v="24"/>
    <m/>
    <m/>
    <x v="0"/>
    <s v="900.00"/>
    <n v="0"/>
  </r>
  <r>
    <x v="1229"/>
    <x v="1173"/>
    <s v="EACH"/>
    <s v="270.78"/>
    <s v="0.00"/>
    <s v="Y-DROP"/>
    <s v=""/>
    <x v="25"/>
    <m/>
    <m/>
    <x v="0"/>
    <s v="1,200.00"/>
    <n v="0"/>
  </r>
  <r>
    <x v="1230"/>
    <x v="1174"/>
    <s v="EACH"/>
    <s v="399.72"/>
    <s v="0.00"/>
    <s v="Y-DROP"/>
    <s v=""/>
    <x v="26"/>
    <m/>
    <m/>
    <x v="0"/>
    <s v="1,800.00"/>
    <n v="0"/>
  </r>
  <r>
    <x v="1231"/>
    <x v="1175"/>
    <s v="EACH"/>
    <s v="474.42"/>
    <s v="0.00"/>
    <s v="Y-DROP"/>
    <s v=""/>
    <x v="27"/>
    <m/>
    <m/>
    <x v="0"/>
    <s v="2,100.00"/>
    <n v="0"/>
  </r>
  <r>
    <x v="1232"/>
    <x v="1176"/>
    <s v="EACH"/>
    <s v="269.91"/>
    <s v="0.00"/>
    <s v="Y-DROP"/>
    <s v="935DET"/>
    <x v="24"/>
    <m/>
    <m/>
    <x v="0"/>
    <s v="900.00"/>
    <n v="0"/>
  </r>
  <r>
    <x v="1233"/>
    <x v="1177"/>
    <s v="EACH"/>
    <s v="346.61"/>
    <s v="0.00"/>
    <s v="Y-DROP"/>
    <s v=""/>
    <x v="25"/>
    <m/>
    <m/>
    <x v="0"/>
    <s v="1,200.00"/>
    <n v="0"/>
  </r>
  <r>
    <x v="1234"/>
    <x v="1178"/>
    <s v="EACH"/>
    <s v="500.03"/>
    <s v="0.00"/>
    <s v="Y-DROP"/>
    <s v=""/>
    <x v="26"/>
    <m/>
    <m/>
    <x v="0"/>
    <s v="1,800.00"/>
    <n v="0"/>
  </r>
  <r>
    <x v="1235"/>
    <x v="1179"/>
    <s v="EACH"/>
    <s v="576.74"/>
    <s v="0.00"/>
    <s v="Y-DROP"/>
    <s v=""/>
    <x v="27"/>
    <m/>
    <m/>
    <x v="0"/>
    <s v="2,100.00"/>
    <n v="0"/>
  </r>
  <r>
    <x v="1236"/>
    <x v="1180"/>
    <s v="EACH"/>
    <s v="304.90"/>
    <s v="0.00"/>
    <s v="Y-DROP"/>
    <s v="935DET"/>
    <x v="24"/>
    <m/>
    <m/>
    <x v="0"/>
    <s v="900.00"/>
    <n v="0"/>
  </r>
  <r>
    <x v="1237"/>
    <x v="1181"/>
    <s v="EACH"/>
    <s v="397.89"/>
    <s v="0.00"/>
    <s v="Y-DROP"/>
    <s v=""/>
    <x v="25"/>
    <m/>
    <m/>
    <x v="0"/>
    <s v="1,200.00"/>
    <n v="0"/>
  </r>
  <r>
    <x v="1238"/>
    <x v="1182"/>
    <s v="EACH"/>
    <s v="521.64"/>
    <s v="0.00"/>
    <s v="Y-DROP"/>
    <s v=""/>
    <x v="26"/>
    <m/>
    <m/>
    <x v="0"/>
    <s v="1,800.00"/>
    <n v="0"/>
  </r>
  <r>
    <x v="1239"/>
    <x v="1183"/>
    <s v="EACH"/>
    <s v="561.29"/>
    <s v="0.00"/>
    <s v="Y-DROP"/>
    <s v=""/>
    <x v="27"/>
    <m/>
    <m/>
    <x v="0"/>
    <s v="2,100.00"/>
    <n v="0"/>
  </r>
  <r>
    <x v="1240"/>
    <x v="1184"/>
    <s v="EACH"/>
    <s v="233.49"/>
    <s v="0.00"/>
    <s v="Y-DROP"/>
    <s v="935DET"/>
    <x v="24"/>
    <m/>
    <m/>
    <x v="0"/>
    <s v="900.00"/>
    <n v="0"/>
  </r>
  <r>
    <x v="1241"/>
    <x v="1185"/>
    <s v="EACH"/>
    <s v="300.01"/>
    <s v="0.00"/>
    <s v="Y-DROP"/>
    <s v=""/>
    <x v="25"/>
    <m/>
    <m/>
    <x v="0"/>
    <s v="1,200.00"/>
    <n v="0"/>
  </r>
  <r>
    <x v="1242"/>
    <x v="1186"/>
    <s v="EACH"/>
    <s v="432.74"/>
    <s v="0.00"/>
    <s v="Y-DROP"/>
    <s v=""/>
    <x v="26"/>
    <m/>
    <m/>
    <x v="0"/>
    <s v="1,800.00"/>
    <n v="0"/>
  </r>
  <r>
    <x v="1243"/>
    <x v="1187"/>
    <s v="EACH"/>
    <s v="458.95"/>
    <s v="0.00"/>
    <s v="Y-DROP"/>
    <s v=""/>
    <x v="27"/>
    <m/>
    <m/>
    <x v="0"/>
    <s v="2,100.00"/>
    <n v="0"/>
  </r>
  <r>
    <x v="1244"/>
    <x v="1188"/>
    <s v="EACH"/>
    <s v="281.31"/>
    <s v="0.00"/>
    <s v="Y-DROP"/>
    <s v="935DET"/>
    <x v="24"/>
    <m/>
    <m/>
    <x v="0"/>
    <s v="900.00"/>
    <n v="0"/>
  </r>
  <r>
    <x v="1245"/>
    <x v="1189"/>
    <s v="EACH"/>
    <s v="360.84"/>
    <s v="0.00"/>
    <s v="Y-DROP"/>
    <s v=""/>
    <x v="25"/>
    <m/>
    <m/>
    <x v="0"/>
    <s v="1,200.00"/>
    <n v="0"/>
  </r>
  <r>
    <x v="1246"/>
    <x v="1190"/>
    <s v="EACH"/>
    <s v="519.90"/>
    <s v="0.00"/>
    <s v="Y-DROP"/>
    <s v=""/>
    <x v="26"/>
    <m/>
    <m/>
    <x v="0"/>
    <s v="1,800.00"/>
    <n v="0"/>
  </r>
  <r>
    <x v="1247"/>
    <x v="1191"/>
    <s v="EACH"/>
    <s v="519.90"/>
    <s v="0.00"/>
    <s v="Y-DROP"/>
    <s v=""/>
    <x v="27"/>
    <m/>
    <m/>
    <x v="0"/>
    <s v="2,100.00"/>
    <n v="0"/>
  </r>
  <r>
    <x v="1248"/>
    <x v="1192"/>
    <s v="EACH"/>
    <s v="286.25"/>
    <s v="0.00"/>
    <s v="Y-DROP"/>
    <s v="935DET"/>
    <x v="24"/>
    <m/>
    <m/>
    <x v="0"/>
    <s v="900.00"/>
    <n v="0"/>
  </r>
  <r>
    <x v="1249"/>
    <x v="1193"/>
    <s v="EACH"/>
    <s v="384.24"/>
    <s v="0.00"/>
    <s v="Y-DROP"/>
    <s v=""/>
    <x v="25"/>
    <m/>
    <m/>
    <x v="0"/>
    <s v="1,200.00"/>
    <n v="0"/>
  </r>
  <r>
    <x v="1250"/>
    <x v="1194"/>
    <s v="EACH"/>
    <s v="561.65"/>
    <s v="0.00"/>
    <s v="Y-DROP"/>
    <s v=""/>
    <x v="26"/>
    <m/>
    <m/>
    <x v="0"/>
    <s v="1,800.00"/>
    <n v="0"/>
  </r>
  <r>
    <x v="1251"/>
    <x v="1195"/>
    <s v="EACH"/>
    <s v="650.36"/>
    <s v="0.00"/>
    <s v="Y-DROP"/>
    <s v=""/>
    <x v="27"/>
    <m/>
    <m/>
    <x v="0"/>
    <s v="2,100.00"/>
    <n v="0"/>
  </r>
  <r>
    <x v="1252"/>
    <x v="1196"/>
    <s v="EACH"/>
    <s v="286.25"/>
    <s v="0.00"/>
    <s v="Y-DROP"/>
    <s v="935DET"/>
    <x v="24"/>
    <m/>
    <m/>
    <x v="0"/>
    <s v="900.00"/>
    <n v="0"/>
  </r>
  <r>
    <x v="1253"/>
    <x v="1197"/>
    <s v="EACH"/>
    <s v="384.24"/>
    <s v="0.00"/>
    <s v="Y-DROP"/>
    <s v=""/>
    <x v="25"/>
    <m/>
    <m/>
    <x v="0"/>
    <s v="1,200.00"/>
    <n v="0"/>
  </r>
  <r>
    <x v="1254"/>
    <x v="1198"/>
    <s v="EACH"/>
    <s v="561.65"/>
    <s v="0.00"/>
    <s v="Y-DROP"/>
    <s v=""/>
    <x v="26"/>
    <m/>
    <m/>
    <x v="0"/>
    <s v="1,800.00"/>
    <n v="0"/>
  </r>
  <r>
    <x v="1255"/>
    <x v="1199"/>
    <s v="EACH"/>
    <s v="650.36"/>
    <s v="0.00"/>
    <s v="Y-DROP"/>
    <s v=""/>
    <x v="27"/>
    <m/>
    <m/>
    <x v="0"/>
    <s v="2,100.00"/>
    <n v="0"/>
  </r>
  <r>
    <x v="1256"/>
    <x v="1200"/>
    <s v="EACH"/>
    <s v="420.50"/>
    <s v="0.00"/>
    <s v="Y-DROP"/>
    <s v="935DET"/>
    <x v="24"/>
    <m/>
    <m/>
    <x v="0"/>
    <s v="900.00"/>
    <n v="0"/>
  </r>
  <r>
    <x v="1257"/>
    <x v="1201"/>
    <s v="EACH"/>
    <s v="509.21"/>
    <s v="0.00"/>
    <s v="Y-DROP"/>
    <s v=""/>
    <x v="25"/>
    <m/>
    <m/>
    <x v="0"/>
    <s v="1,200.00"/>
    <n v="0"/>
  </r>
  <r>
    <x v="1258"/>
    <x v="1202"/>
    <s v="EACH"/>
    <s v="661.79"/>
    <s v="0.00"/>
    <s v="Y-DROP"/>
    <s v=""/>
    <x v="26"/>
    <m/>
    <m/>
    <x v="0"/>
    <s v="1,800.00"/>
    <n v="0"/>
  </r>
  <r>
    <x v="1259"/>
    <x v="1203"/>
    <s v="EACH"/>
    <s v="750.50"/>
    <s v="0.00"/>
    <s v="Y-DROP"/>
    <s v=""/>
    <x v="27"/>
    <m/>
    <m/>
    <x v="0"/>
    <s v="2,100.00"/>
    <n v="0"/>
  </r>
  <r>
    <x v="1260"/>
    <x v="1204"/>
    <s v="EACH"/>
    <s v="226.89"/>
    <s v="0.00"/>
    <s v="Y-DROP"/>
    <s v="935DET"/>
    <x v="24"/>
    <m/>
    <m/>
    <x v="0"/>
    <s v="900.00"/>
    <n v="0"/>
  </r>
  <r>
    <x v="1261"/>
    <x v="1205"/>
    <s v="EACH"/>
    <s v="304.32"/>
    <s v="0.00"/>
    <s v="Y-DROP"/>
    <s v=""/>
    <x v="25"/>
    <m/>
    <m/>
    <x v="0"/>
    <s v="1,200.00"/>
    <n v="0"/>
  </r>
  <r>
    <x v="1262"/>
    <x v="1206"/>
    <s v="EACH"/>
    <s v="459.18"/>
    <s v="0.00"/>
    <s v="Y-DROP"/>
    <s v=""/>
    <x v="26"/>
    <m/>
    <m/>
    <x v="0"/>
    <s v="1,800.00"/>
    <n v="0"/>
  </r>
  <r>
    <x v="1263"/>
    <x v="1207"/>
    <s v="EACH"/>
    <s v="229.90"/>
    <s v="0.00"/>
    <s v="Y-DROP"/>
    <s v="935DET"/>
    <x v="24"/>
    <m/>
    <m/>
    <x v="0"/>
    <s v="900.00"/>
    <n v="0"/>
  </r>
  <r>
    <x v="1264"/>
    <x v="1208"/>
    <s v="EACH"/>
    <s v="394.73"/>
    <s v="0.00"/>
    <s v="Y-DROP"/>
    <s v=""/>
    <x v="25"/>
    <m/>
    <m/>
    <x v="0"/>
    <s v="1,200.00"/>
    <n v="0"/>
  </r>
  <r>
    <x v="1265"/>
    <x v="1209"/>
    <s v="EACH"/>
    <s v="431.43"/>
    <s v="0.00"/>
    <s v="Y-DROP"/>
    <s v=""/>
    <x v="26"/>
    <m/>
    <m/>
    <x v="0"/>
    <s v="1,800.00"/>
    <n v="0"/>
  </r>
  <r>
    <x v="1266"/>
    <x v="1210"/>
    <s v="EACH"/>
    <s v="271.00"/>
    <s v="0.00"/>
    <s v="Y-DROP"/>
    <s v="935DET"/>
    <x v="24"/>
    <m/>
    <m/>
    <x v="0"/>
    <s v="900.00"/>
    <n v="0"/>
  </r>
  <r>
    <x v="1267"/>
    <x v="1211"/>
    <s v="EACH"/>
    <s v="339.19"/>
    <s v="0.00"/>
    <s v="Y-DROP"/>
    <s v=""/>
    <x v="25"/>
    <m/>
    <m/>
    <x v="0"/>
    <s v="1,200.00"/>
    <n v="0"/>
  </r>
  <r>
    <x v="1268"/>
    <x v="1212"/>
    <s v="EACH"/>
    <s v="475.57"/>
    <s v="0.00"/>
    <s v="Y-DROP"/>
    <s v=""/>
    <x v="26"/>
    <m/>
    <m/>
    <x v="0"/>
    <s v="1,800.00"/>
    <n v="0"/>
  </r>
  <r>
    <x v="1269"/>
    <x v="1213"/>
    <s v="EACH"/>
    <s v="390.75"/>
    <s v="0.00"/>
    <s v="Y-DROP"/>
    <s v="935DET"/>
    <x v="24"/>
    <m/>
    <m/>
    <x v="0"/>
    <s v="900.00"/>
    <n v="0"/>
  </r>
  <r>
    <x v="1270"/>
    <x v="1214"/>
    <s v="EACH"/>
    <s v="439.22"/>
    <s v="0.00"/>
    <s v="Y-DROP"/>
    <s v=""/>
    <x v="25"/>
    <m/>
    <m/>
    <x v="0"/>
    <s v="1,200.00"/>
    <n v="0"/>
  </r>
  <r>
    <x v="1271"/>
    <x v="1215"/>
    <s v="EACH"/>
    <s v="681.68"/>
    <s v="0.00"/>
    <s v="Y-DROP"/>
    <s v=""/>
    <x v="26"/>
    <m/>
    <m/>
    <x v="0"/>
    <s v="1,800.00"/>
    <n v="0"/>
  </r>
  <r>
    <x v="1272"/>
    <x v="1216"/>
    <s v="EACH"/>
    <s v="569.84"/>
    <s v="0.00"/>
    <s v="Y-DROP"/>
    <s v=""/>
    <x v="24"/>
    <m/>
    <m/>
    <x v="0"/>
    <s v="900.00"/>
    <n v="0"/>
  </r>
  <r>
    <x v="1273"/>
    <x v="1217"/>
    <s v="EACH"/>
    <s v="569.84"/>
    <s v="0.00"/>
    <s v="Y-DROP"/>
    <s v=""/>
    <x v="25"/>
    <m/>
    <m/>
    <x v="0"/>
    <s v="1,200.00"/>
    <n v="0"/>
  </r>
  <r>
    <x v="1274"/>
    <x v="1218"/>
    <s v="EACH"/>
    <s v="569.84"/>
    <s v="0.00"/>
    <s v="Y-DROP"/>
    <s v=""/>
    <x v="26"/>
    <m/>
    <m/>
    <x v="0"/>
    <s v="1,800.00"/>
    <n v="0"/>
  </r>
  <r>
    <x v="1275"/>
    <x v="1219"/>
    <s v="EACH"/>
    <s v="569.84"/>
    <s v="0.00"/>
    <s v="Y-DROP"/>
    <s v=""/>
    <x v="24"/>
    <m/>
    <m/>
    <x v="0"/>
    <s v="900.00"/>
    <n v="0"/>
  </r>
  <r>
    <x v="1276"/>
    <x v="1220"/>
    <s v="EACH"/>
    <s v="569.84"/>
    <s v="0.00"/>
    <s v="Y-DROP"/>
    <s v=""/>
    <x v="25"/>
    <m/>
    <m/>
    <x v="0"/>
    <s v="1,200.00"/>
    <n v="0"/>
  </r>
  <r>
    <x v="1277"/>
    <x v="1221"/>
    <s v="EACH"/>
    <s v="569.84"/>
    <s v="0.00"/>
    <s v="Y-DROP"/>
    <s v=""/>
    <x v="26"/>
    <m/>
    <m/>
    <x v="0"/>
    <s v="1,800.00"/>
    <n v="0"/>
  </r>
  <r>
    <x v="1278"/>
    <x v="1222"/>
    <s v="EACH"/>
    <s v="0.00"/>
    <s v="0.00"/>
    <s v="Y-DROP"/>
    <s v=""/>
    <x v="27"/>
    <m/>
    <m/>
    <x v="0"/>
    <s v="2,100.00"/>
    <n v="0"/>
  </r>
  <r>
    <x v="1279"/>
    <x v="1223"/>
    <s v="EACH"/>
    <s v="0.00"/>
    <s v="0.00"/>
    <s v="Y-DROP"/>
    <s v=""/>
    <x v="24"/>
    <m/>
    <m/>
    <x v="0"/>
    <s v="900.00"/>
    <n v="0"/>
  </r>
  <r>
    <x v="1280"/>
    <x v="1224"/>
    <s v="EACH"/>
    <s v="0.00"/>
    <s v="0.00"/>
    <s v="Y-DROP"/>
    <s v=""/>
    <x v="25"/>
    <m/>
    <m/>
    <x v="0"/>
    <s v="1,200.00"/>
    <n v="0"/>
  </r>
  <r>
    <x v="1281"/>
    <x v="1225"/>
    <s v="EACH"/>
    <s v="0.00"/>
    <s v="0.00"/>
    <s v="Y-DROP"/>
    <s v=""/>
    <x v="26"/>
    <m/>
    <m/>
    <x v="0"/>
    <s v="1,800.00"/>
    <n v="0"/>
  </r>
  <r>
    <x v="1282"/>
    <x v="1226"/>
    <m/>
    <m/>
    <m/>
    <m/>
    <m/>
    <x v="0"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" cacheId="0" applyNumberFormats="0" applyBorderFormats="0" applyFontFormats="0" applyPatternFormats="0" applyAlignmentFormats="0" applyWidthHeightFormats="1" dataCaption="Values" updatedVersion="5" minRefreshableVersion="3" showDrill="0" rowGrandTotals="0" colGrandTotals="0" itemPrintTitles="1" createdVersion="5" indent="0" showHeaders="0" compact="0" compactData="0" multipleFieldFilters="0">
  <location ref="A3:C3" firstHeaderRow="1" firstDataRow="1" firstDataCol="3" rowPageCount="1" colPageCount="1"/>
  <pivotFields count="13">
    <pivotField axis="axisRow" compact="0" outline="0" showAll="0" defaultSubtotal="0">
      <items count="1435">
        <item h="1" x="0"/>
        <item h="1" x="1"/>
        <item h="1" x="2"/>
        <item h="1" m="1" x="1286"/>
        <item h="1" m="1" x="1374"/>
        <item h="1" x="3"/>
        <item h="1" m="1" x="1370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m="1" x="1285"/>
        <item h="1" x="14"/>
        <item h="1" x="15"/>
        <item h="1" x="16"/>
        <item h="1" m="1" x="1303"/>
        <item h="1" x="17"/>
        <item h="1" x="18"/>
        <item h="1" x="19"/>
        <item h="1" m="1" x="1290"/>
        <item h="1" m="1" x="1378"/>
        <item h="1" x="20"/>
        <item h="1" m="1" x="1373"/>
        <item h="1" x="21"/>
        <item h="1" x="22"/>
        <item h="1" m="1" x="1307"/>
        <item h="1" m="1" x="1393"/>
        <item h="1" x="23"/>
        <item h="1" m="1" x="1388"/>
        <item h="1" x="24"/>
        <item h="1" x="25"/>
        <item h="1" m="1" x="1289"/>
        <item h="1" m="1" x="1377"/>
        <item h="1" x="26"/>
        <item h="1" x="27"/>
        <item h="1" x="28"/>
        <item h="1" x="29"/>
        <item h="1" m="1" x="1306"/>
        <item h="1" m="1" x="1392"/>
        <item h="1" m="1" x="1302"/>
        <item h="1" x="30"/>
        <item h="1" x="31"/>
        <item h="1" x="32"/>
        <item h="1" x="33"/>
        <item h="1" m="1" x="1399"/>
        <item h="1" m="1" x="1312"/>
        <item h="1" m="1" x="1398"/>
        <item h="1" x="34"/>
        <item h="1" x="35"/>
        <item h="1" x="36"/>
        <item h="1" x="37"/>
        <item h="1" x="38"/>
        <item h="1" m="1" x="1385"/>
        <item h="1" m="1" x="1294"/>
        <item h="1" m="1" x="1380"/>
        <item h="1" m="1" x="1287"/>
        <item h="1" x="54"/>
        <item h="1" m="1" x="1295"/>
        <item h="1" m="1" x="1381"/>
        <item h="1" m="1" x="1288"/>
        <item h="1" m="1" x="1375"/>
        <item h="1" x="55"/>
        <item h="1" x="56"/>
        <item h="1" x="57"/>
        <item h="1" x="58"/>
        <item h="1" x="59"/>
        <item h="1" x="60"/>
        <item h="1" x="61"/>
        <item h="1" m="1" x="1284"/>
        <item h="1" x="62"/>
        <item h="1" m="1" x="1305"/>
        <item h="1" x="63"/>
        <item h="1" m="1" x="1300"/>
        <item h="1" m="1" x="1386"/>
        <item h="1" m="1" x="1296"/>
        <item h="1" m="1" x="1382"/>
        <item h="1" x="64"/>
        <item h="1" m="1" x="137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m="1" x="1301"/>
        <item h="1" m="1" x="1387"/>
        <item h="1" x="91"/>
        <item h="1" x="92"/>
        <item h="1" x="93"/>
        <item h="1" x="94"/>
        <item h="1" x="95"/>
        <item h="1" x="96"/>
        <item h="1" m="1" x="1396"/>
        <item h="1" x="98"/>
        <item h="1" x="99"/>
        <item h="1" x="100"/>
        <item h="1" x="132"/>
        <item h="1" x="133"/>
        <item h="1" x="134"/>
        <item h="1" x="135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453"/>
        <item h="1" x="454"/>
        <item h="1" m="1" x="1410"/>
        <item h="1" m="1" x="1322"/>
        <item h="1" x="532"/>
        <item h="1" m="1" x="1320"/>
        <item h="1" x="533"/>
        <item h="1" m="1" x="1334"/>
        <item h="1" m="1" x="1412"/>
        <item h="1" m="1" x="1325"/>
        <item h="1" x="537"/>
        <item h="1" x="538"/>
        <item h="1" m="1" x="1402"/>
        <item h="1" x="539"/>
        <item h="1" m="1" x="1401"/>
        <item h="1" x="540"/>
        <item h="1" m="1" x="1400"/>
        <item h="1" x="541"/>
        <item h="1" x="542"/>
        <item h="1" m="1" x="133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m="1" x="1427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m="1" x="1366"/>
        <item h="1" x="619"/>
        <item h="1" x="620"/>
        <item h="1" x="621"/>
        <item h="1" x="622"/>
        <item h="1" m="1" x="1432"/>
        <item h="1" x="623"/>
        <item h="1" x="624"/>
        <item h="1" x="625"/>
        <item h="1" x="626"/>
        <item h="1" m="1" x="1346"/>
        <item h="1" x="627"/>
        <item h="1" x="628"/>
        <item h="1" m="1" x="1419"/>
        <item h="1" m="1" x="1333"/>
        <item h="1" m="1" x="1411"/>
        <item h="1" m="1" x="1323"/>
        <item h="1" m="1" x="1404"/>
        <item h="1" x="629"/>
        <item h="1" x="630"/>
        <item h="1" x="631"/>
        <item h="1" x="632"/>
        <item h="1" x="633"/>
        <item h="1" m="1" x="1423"/>
        <item h="1" x="634"/>
        <item h="1" m="1" x="1418"/>
        <item h="1" m="1" x="1331"/>
        <item h="1" m="1" x="1409"/>
        <item h="1" x="635"/>
        <item h="1" x="636"/>
        <item h="1" x="637"/>
        <item h="1" x="638"/>
        <item h="1" x="639"/>
        <item h="1" x="640"/>
        <item h="1" m="1" x="1345"/>
        <item h="1" x="641"/>
        <item h="1" m="1" x="1339"/>
        <item h="1" m="1" x="1417"/>
        <item h="1" x="642"/>
        <item h="1" x="643"/>
        <item h="1" m="1" x="1356"/>
        <item h="1" x="644"/>
        <item h="1" x="645"/>
        <item h="1" x="646"/>
        <item h="1" m="1" x="1351"/>
        <item h="1" x="647"/>
        <item h="1" x="648"/>
        <item h="1" m="1" x="1421"/>
        <item h="1" m="1" x="1337"/>
        <item h="1" m="1" x="1415"/>
        <item h="1" m="1" x="1360"/>
        <item h="1" m="1" x="1430"/>
        <item h="1" m="1" x="1354"/>
        <item h="1" m="1" x="1428"/>
        <item h="1" x="649"/>
        <item h="1" x="650"/>
        <item h="1" x="651"/>
        <item h="1" m="1" x="1425"/>
        <item h="1" x="652"/>
        <item h="1" x="653"/>
        <item h="1" x="654"/>
        <item h="1" m="1" x="1433"/>
        <item h="1" m="1" x="1358"/>
        <item h="1" m="1" x="1429"/>
        <item h="1" x="655"/>
        <item h="1" x="656"/>
        <item h="1" x="657"/>
        <item h="1" x="658"/>
        <item h="1" x="659"/>
        <item h="1" x="660"/>
        <item h="1" x="661"/>
        <item h="1" x="662"/>
        <item h="1" x="663"/>
        <item h="1" x="664"/>
        <item h="1" x="665"/>
        <item h="1" x="666"/>
        <item h="1" x="667"/>
        <item h="1" x="668"/>
        <item h="1" x="669"/>
        <item h="1" x="670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1"/>
        <item h="1" x="682"/>
        <item h="1" x="683"/>
        <item h="1" x="684"/>
        <item h="1" x="685"/>
        <item h="1" x="686"/>
        <item h="1" x="687"/>
        <item h="1" x="688"/>
        <item h="1" x="689"/>
        <item h="1" x="692"/>
        <item h="1" x="693"/>
        <item h="1" m="1" x="1361"/>
        <item h="1" m="1" x="1431"/>
        <item h="1" x="694"/>
        <item h="1" x="695"/>
        <item h="1" x="696"/>
        <item h="1" x="700"/>
        <item h="1" x="703"/>
        <item h="1" x="704"/>
        <item h="1" x="705"/>
        <item h="1" m="1" x="1405"/>
        <item h="1" x="706"/>
        <item h="1" x="707"/>
        <item h="1" x="708"/>
        <item h="1" x="709"/>
        <item h="1" m="1" x="1318"/>
        <item h="1" x="710"/>
        <item h="1" x="722"/>
        <item h="1" x="724"/>
        <item h="1" x="725"/>
        <item h="1" x="726"/>
        <item h="1" x="729"/>
        <item h="1" m="1" x="1424"/>
        <item h="1" x="730"/>
        <item h="1" x="731"/>
        <item h="1" x="732"/>
        <item h="1" x="733"/>
        <item h="1" x="735"/>
        <item h="1" x="736"/>
        <item h="1" x="741"/>
        <item h="1" x="742"/>
        <item h="1" x="743"/>
        <item h="1" x="744"/>
        <item h="1" x="745"/>
        <item h="1" x="746"/>
        <item h="1" x="747"/>
        <item h="1" x="748"/>
        <item h="1" x="749"/>
        <item h="1" x="750"/>
        <item h="1" x="751"/>
        <item h="1" x="752"/>
        <item h="1" m="1" x="1326"/>
        <item h="1" m="1" x="1406"/>
        <item h="1" x="753"/>
        <item h="1" x="754"/>
        <item h="1" m="1" x="1342"/>
        <item h="1" x="765"/>
        <item h="1" x="766"/>
        <item h="1" x="767"/>
        <item h="1" x="768"/>
        <item h="1" x="773"/>
        <item h="1" x="775"/>
        <item h="1" x="776"/>
        <item h="1" x="777"/>
        <item h="1" x="779"/>
        <item h="1" x="782"/>
        <item h="1" x="783"/>
        <item h="1" x="785"/>
        <item h="1" x="787"/>
        <item h="1" x="788"/>
        <item h="1" x="791"/>
        <item h="1" x="794"/>
        <item h="1" x="795"/>
        <item h="1" x="796"/>
        <item h="1" x="797"/>
        <item h="1" x="798"/>
        <item h="1" m="1" x="1349"/>
        <item h="1" m="1" x="1348"/>
        <item h="1" m="1" x="1347"/>
        <item h="1" m="1" x="1364"/>
        <item h="1" m="1" x="1363"/>
        <item h="1" m="1" x="1365"/>
        <item h="1" m="1" x="1371"/>
        <item h="1" m="1" x="1390"/>
        <item h="1" m="1" x="1372"/>
        <item h="1" m="1" x="1391"/>
        <item h="1" x="816"/>
        <item h="1" x="817"/>
        <item h="1" m="1" x="1327"/>
        <item h="1" m="1" x="1407"/>
        <item h="1" x="818"/>
        <item h="1" m="1" x="1343"/>
        <item h="1" x="819"/>
        <item h="1" x="820"/>
        <item h="1" x="821"/>
        <item h="1" x="822"/>
        <item h="1" x="823"/>
        <item h="1" x="853"/>
        <item h="1" x="854"/>
        <item h="1" x="855"/>
        <item h="1" x="856"/>
        <item h="1" x="857"/>
        <item h="1" x="858"/>
        <item h="1" x="859"/>
        <item h="1" x="862"/>
        <item h="1" x="906"/>
        <item h="1" x="907"/>
        <item x="920"/>
        <item m="1" x="1379"/>
        <item h="1" x="922"/>
        <item h="1" x="923"/>
        <item h="1" x="932"/>
        <item h="1" x="933"/>
        <item h="1" x="936"/>
        <item h="1" x="939"/>
        <item h="1" x="943"/>
        <item h="1" x="944"/>
        <item h="1" x="946"/>
        <item h="1" x="949"/>
        <item h="1" x="956"/>
        <item h="1" m="1" x="1369"/>
        <item h="1" x="972"/>
        <item h="1" x="973"/>
        <item h="1" x="1212"/>
        <item h="1" x="1282"/>
        <item h="1" x="712"/>
        <item h="1" x="713"/>
        <item h="1" x="734"/>
        <item h="1" m="1" x="1298"/>
        <item h="1" x="909"/>
        <item h="1" x="813"/>
        <item h="1" x="814"/>
        <item h="1" x="815"/>
        <item h="1" m="1" x="1368"/>
        <item h="1" x="376"/>
        <item h="1" x="711"/>
        <item h="1" m="1" x="1420"/>
        <item h="1" m="1" x="1335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781"/>
        <item h="1" x="778"/>
        <item h="1" x="101"/>
        <item h="1" x="908"/>
        <item h="1" x="697"/>
        <item h="1" x="698"/>
        <item h="1" x="699"/>
        <item h="1" x="737"/>
        <item h="1" x="391"/>
        <item h="1" x="392"/>
        <item h="1" x="393"/>
        <item h="1" x="394"/>
        <item h="1" x="395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m="1" x="1434"/>
        <item h="1" x="411"/>
        <item h="1" x="412"/>
        <item h="1" x="413"/>
        <item h="1" x="414"/>
        <item h="1" x="415"/>
        <item h="1" x="416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786"/>
        <item h="1" x="789"/>
        <item h="1" x="792"/>
        <item h="1" x="829"/>
        <item h="1" x="830"/>
        <item h="1" x="831"/>
        <item h="1" m="1" x="1297"/>
        <item h="1" x="374"/>
        <item h="1" x="375"/>
        <item h="1" x="427"/>
        <item h="1" x="428"/>
        <item h="1" x="429"/>
        <item h="1" x="430"/>
        <item h="1" x="431"/>
        <item h="1" x="432"/>
        <item h="1" x="433"/>
        <item h="1" x="434"/>
        <item h="1" x="435"/>
        <item h="1" x="436"/>
        <item h="1" x="437"/>
        <item h="1" x="438"/>
        <item h="1" x="439"/>
        <item h="1" x="440"/>
        <item h="1" m="1" x="1291"/>
        <item h="1" x="913"/>
        <item h="1" x="915"/>
        <item h="1" x="97"/>
        <item h="1" x="911"/>
        <item h="1" x="912"/>
        <item h="1" x="914"/>
        <item h="1" x="102"/>
        <item h="1" x="948"/>
        <item h="1" x="921"/>
        <item h="1" x="924"/>
        <item h="1" x="993"/>
        <item h="1" x="952"/>
        <item h="1" x="951"/>
        <item h="1" x="953"/>
        <item h="1" x="954"/>
        <item h="1" x="955"/>
        <item h="1" x="994"/>
        <item h="1" x="934"/>
        <item h="1" x="935"/>
        <item h="1" x="969"/>
        <item h="1" x="937"/>
        <item h="1" x="938"/>
        <item h="1" x="940"/>
        <item h="1" x="941"/>
        <item h="1" x="957"/>
        <item h="1" x="958"/>
        <item h="1" x="950"/>
        <item h="1" x="959"/>
        <item h="1" x="960"/>
        <item h="1" x="961"/>
        <item h="1" x="942"/>
        <item h="1" x="945"/>
        <item h="1" x="962"/>
        <item h="1" x="947"/>
        <item h="1" x="963"/>
        <item h="1" x="964"/>
        <item h="1" x="965"/>
        <item h="1" x="966"/>
        <item h="1" x="967"/>
        <item h="1" x="968"/>
        <item h="1" x="970"/>
        <item h="1" x="971"/>
        <item h="1" x="974"/>
        <item h="1" x="975"/>
        <item h="1" x="976"/>
        <item h="1" x="977"/>
        <item h="1" x="978"/>
        <item h="1" x="979"/>
        <item h="1" x="980"/>
        <item h="1" x="981"/>
        <item h="1" x="103"/>
        <item h="1" x="982"/>
        <item h="1" x="910"/>
        <item h="1" x="983"/>
        <item h="1" x="984"/>
        <item h="1" x="985"/>
        <item h="1" x="986"/>
        <item h="1" x="987"/>
        <item h="1" x="988"/>
        <item h="1" x="770"/>
        <item h="1" x="989"/>
        <item h="1" x="990"/>
        <item h="1" x="991"/>
        <item h="1" x="992"/>
        <item h="1" x="925"/>
        <item h="1" x="926"/>
        <item h="1" x="441"/>
        <item h="1" x="442"/>
        <item h="1" x="443"/>
        <item h="1" x="444"/>
        <item h="1" x="136"/>
        <item h="1" m="1" x="1299"/>
        <item h="1" m="1" x="1384"/>
        <item h="1" m="1" x="1292"/>
        <item h="1" m="1" x="1304"/>
        <item h="1" x="1213"/>
        <item h="1" m="1" x="1414"/>
        <item h="1" m="1" x="1329"/>
        <item h="1" m="1" x="1408"/>
        <item h="1" m="1" x="1321"/>
        <item h="1" m="1" x="1403"/>
        <item h="1" x="928"/>
        <item h="1" x="927"/>
        <item h="1" x="793"/>
        <item h="1" x="65"/>
        <item h="1" x="66"/>
        <item h="1" m="1" x="1426"/>
        <item h="1" x="995"/>
        <item h="1" x="445"/>
        <item h="1" x="446"/>
        <item h="1" x="802"/>
        <item h="1" x="104"/>
        <item h="1" x="701"/>
        <item h="1" x="790"/>
        <item h="1" x="804"/>
        <item h="1" x="447"/>
        <item h="1" m="1" x="1362"/>
        <item h="1" x="448"/>
        <item h="1" x="826"/>
        <item h="1" x="799"/>
        <item h="1" x="449"/>
        <item h="1" x="534"/>
        <item h="1" x="535"/>
        <item h="1" x="536"/>
        <item h="1" x="690"/>
        <item h="1" x="929"/>
        <item h="1" x="997"/>
        <item h="1" x="998"/>
        <item h="1" x="999"/>
        <item h="1" x="1001"/>
        <item h="1" m="1" x="1340"/>
        <item h="1" x="1006"/>
        <item h="1" x="1007"/>
        <item h="1" x="1008"/>
        <item h="1" x="1009"/>
        <item h="1" x="1010"/>
        <item h="1" x="1011"/>
        <item h="1" m="1" x="1344"/>
        <item h="1" x="1012"/>
        <item h="1" x="1013"/>
        <item h="1" x="1014"/>
        <item h="1" x="1015"/>
        <item h="1" x="1016"/>
        <item h="1" x="1017"/>
        <item h="1" m="1" x="1355"/>
        <item h="1" x="1018"/>
        <item h="1" x="1022"/>
        <item h="1" m="1" x="1359"/>
        <item h="1" x="1024"/>
        <item h="1" x="1028"/>
        <item h="1" m="1" x="1324"/>
        <item h="1" x="1030"/>
        <item h="1" x="1035"/>
        <item h="1" m="1" x="1311"/>
        <item h="1" m="1" x="1397"/>
        <item h="1" m="1" x="1309"/>
        <item h="1" m="1" x="1395"/>
        <item h="1" x="450"/>
        <item h="1" x="451"/>
        <item h="1" x="452"/>
        <item h="1" x="930"/>
        <item h="1" x="931"/>
        <item h="1" x="1000"/>
        <item h="1" x="1002"/>
        <item h="1" x="1003"/>
        <item h="1" x="1031"/>
        <item h="1" m="1" x="1422"/>
        <item h="1" m="1" x="1338"/>
        <item h="1" m="1" x="1416"/>
        <item h="1" m="1" x="1330"/>
        <item h="1" m="1" x="1341"/>
        <item h="1" m="1" x="1357"/>
        <item h="1" m="1" x="1316"/>
        <item h="1" m="1" x="1283"/>
        <item h="1" m="1" x="1293"/>
        <item h="1" m="1" x="1313"/>
        <item h="1" m="1" x="1315"/>
        <item h="1" m="1" x="1317"/>
        <item h="1" m="1" x="1310"/>
        <item h="1" m="1" x="1314"/>
        <item h="1" m="1" x="1319"/>
        <item h="1" m="1" x="1328"/>
        <item h="1" m="1" x="1352"/>
        <item h="1" x="1209"/>
        <item h="1" m="1" x="1336"/>
        <item h="1" m="1" x="1350"/>
        <item h="1" m="1" x="1413"/>
        <item h="1" x="1210"/>
        <item h="1" x="1211"/>
        <item h="1" m="1" x="1367"/>
        <item h="1" x="738"/>
        <item h="1" x="739"/>
        <item h="1" x="740"/>
        <item h="1" x="1004"/>
        <item h="1" x="1005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519"/>
        <item h="1" x="520"/>
        <item h="1" x="521"/>
        <item h="1" x="522"/>
        <item h="1" x="523"/>
        <item h="1" x="524"/>
        <item h="1" x="525"/>
        <item h="1" x="526"/>
        <item h="1" x="527"/>
        <item h="1" x="691"/>
        <item h="1" x="702"/>
        <item h="1" x="714"/>
        <item h="1" x="715"/>
        <item h="1" x="716"/>
        <item h="1" x="717"/>
        <item h="1" x="718"/>
        <item h="1" x="719"/>
        <item h="1" x="720"/>
        <item h="1" m="1" x="1353"/>
        <item h="1" x="727"/>
        <item h="1" x="728"/>
        <item h="1" x="755"/>
        <item h="1" x="756"/>
        <item h="1" x="758"/>
        <item h="1" x="759"/>
        <item h="1" x="760"/>
        <item h="1" x="761"/>
        <item h="1" x="762"/>
        <item h="1" x="780"/>
        <item h="1" x="800"/>
        <item h="1" x="828"/>
        <item h="1" x="833"/>
        <item h="1" x="834"/>
        <item h="1" x="835"/>
        <item h="1" x="836"/>
        <item h="1" x="837"/>
        <item h="1" x="838"/>
        <item h="1" x="839"/>
        <item h="1" x="840"/>
        <item h="1" x="841"/>
        <item h="1" x="842"/>
        <item h="1" x="843"/>
        <item h="1" x="844"/>
        <item h="1" x="845"/>
        <item h="1" x="846"/>
        <item h="1" x="847"/>
        <item h="1" x="848"/>
        <item h="1" x="849"/>
        <item h="1" x="1019"/>
        <item h="1" x="1020"/>
        <item h="1" x="1021"/>
        <item h="1" x="1023"/>
        <item h="1" x="1025"/>
        <item h="1" x="1026"/>
        <item h="1" x="1027"/>
        <item h="1" x="1029"/>
        <item h="1" x="1032"/>
        <item h="1" x="1033"/>
        <item h="1" x="1034"/>
        <item h="1" x="1036"/>
        <item h="1" x="455"/>
        <item h="1" x="456"/>
        <item h="1" x="457"/>
        <item h="1" x="458"/>
        <item h="1" x="459"/>
        <item h="1" x="460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2"/>
        <item h="1" x="483"/>
        <item h="1" x="484"/>
        <item h="1" x="486"/>
        <item h="1" x="487"/>
        <item h="1" x="488"/>
        <item h="1" x="489"/>
        <item h="1" x="490"/>
        <item h="1" x="491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1208"/>
        <item h="1" x="916"/>
        <item h="1" x="784"/>
        <item h="1" x="1217"/>
        <item h="1" x="1218"/>
        <item h="1" x="1219"/>
        <item h="1" x="1220"/>
        <item h="1" x="1221"/>
        <item h="1" x="1222"/>
        <item h="1" x="1223"/>
        <item h="1" x="1224"/>
        <item h="1" x="1225"/>
        <item h="1" x="1226"/>
        <item h="1" x="1227"/>
        <item h="1" x="1228"/>
        <item h="1" x="1229"/>
        <item h="1" x="1230"/>
        <item h="1" x="1231"/>
        <item h="1" x="1232"/>
        <item h="1" x="1233"/>
        <item h="1" x="1234"/>
        <item h="1" x="1235"/>
        <item h="1" x="1236"/>
        <item h="1" x="1237"/>
        <item h="1" x="1238"/>
        <item h="1" x="1239"/>
        <item h="1" x="1240"/>
        <item h="1" x="1241"/>
        <item h="1" x="1242"/>
        <item h="1" x="1244"/>
        <item h="1" x="1245"/>
        <item h="1" x="1246"/>
        <item h="1" x="1248"/>
        <item h="1" x="1249"/>
        <item h="1" x="1250"/>
        <item h="1" x="1251"/>
        <item h="1" x="1252"/>
        <item h="1" x="1253"/>
        <item h="1" x="1254"/>
        <item h="1" x="1255"/>
        <item h="1" x="1256"/>
        <item h="1" x="1257"/>
        <item h="1" x="1258"/>
        <item h="1" x="1259"/>
        <item h="1" x="1260"/>
        <item h="1" x="1261"/>
        <item h="1" x="1262"/>
        <item h="1" x="1263"/>
        <item h="1" x="1264"/>
        <item h="1" x="1265"/>
        <item h="1" x="1266"/>
        <item h="1" x="1267"/>
        <item h="1" x="1268"/>
        <item h="1" x="1269"/>
        <item h="1" x="1270"/>
        <item h="1" x="1271"/>
        <item h="1" x="116"/>
        <item h="1" x="721"/>
        <item h="1" x="723"/>
        <item h="1" x="919"/>
        <item h="1" x="996"/>
        <item h="1" x="1037"/>
        <item h="1" x="1038"/>
        <item h="1" x="1039"/>
        <item h="1" x="1040"/>
        <item h="1" x="1041"/>
        <item h="1" x="1042"/>
        <item h="1" x="1043"/>
        <item h="1" x="1044"/>
        <item h="1" x="1045"/>
        <item h="1" x="1046"/>
        <item h="1" x="1047"/>
        <item h="1" x="1048"/>
        <item h="1" x="1049"/>
        <item h="1" x="1050"/>
        <item h="1" x="1051"/>
        <item h="1" x="1052"/>
        <item h="1" x="1053"/>
        <item h="1" x="1054"/>
        <item h="1" x="1055"/>
        <item h="1" x="1056"/>
        <item h="1" x="1057"/>
        <item h="1" x="1058"/>
        <item h="1" x="1059"/>
        <item h="1" x="1060"/>
        <item h="1" x="1061"/>
        <item h="1" x="1062"/>
        <item h="1" x="1063"/>
        <item h="1" x="1064"/>
        <item h="1" x="1065"/>
        <item h="1" x="1066"/>
        <item h="1" x="1067"/>
        <item h="1" x="1068"/>
        <item h="1" x="1117"/>
        <item h="1" x="1120"/>
        <item h="1" x="1121"/>
        <item h="1" x="1122"/>
        <item h="1" x="1123"/>
        <item h="1" x="827"/>
        <item h="1" x="115"/>
        <item h="1" x="123"/>
        <item h="1" x="124"/>
        <item h="1" x="125"/>
        <item h="1" x="126"/>
        <item h="1" x="1069"/>
        <item h="1" x="1070"/>
        <item h="1" x="1071"/>
        <item h="1" x="1072"/>
        <item h="1" x="1074"/>
        <item h="1" x="1086"/>
        <item h="1" x="1106"/>
        <item h="1" x="117"/>
        <item h="1" x="118"/>
        <item h="1" x="119"/>
        <item h="1" x="120"/>
        <item h="1" x="121"/>
        <item h="1" x="122"/>
        <item h="1" x="481"/>
        <item h="1" x="485"/>
        <item h="1" x="510"/>
        <item h="1" x="511"/>
        <item h="1" m="1" x="1383"/>
        <item h="1" x="512"/>
        <item h="1" x="513"/>
        <item h="1" x="514"/>
        <item h="1" m="1" x="1308"/>
        <item h="1" m="1" x="1394"/>
        <item h="1" m="1" x="1389"/>
        <item h="1" x="528"/>
        <item h="1" x="529"/>
        <item h="1" x="769"/>
        <item h="1" x="824"/>
        <item h="1" x="825"/>
        <item h="1" x="1073"/>
        <item h="1" x="1075"/>
        <item h="1" x="1076"/>
        <item h="1" x="1077"/>
        <item h="1" x="1078"/>
        <item h="1" x="1079"/>
        <item h="1" x="1080"/>
        <item h="1" x="1081"/>
        <item h="1" x="1082"/>
        <item h="1" x="1083"/>
        <item h="1" x="1084"/>
        <item h="1" x="1085"/>
        <item h="1" x="1087"/>
        <item h="1" x="1088"/>
        <item h="1" x="1089"/>
        <item h="1" x="1090"/>
        <item h="1" x="1091"/>
        <item h="1" x="1092"/>
        <item h="1" x="1093"/>
        <item h="1" x="1094"/>
        <item h="1" x="1095"/>
        <item h="1" x="1096"/>
        <item h="1" x="1097"/>
        <item h="1" x="1098"/>
        <item h="1" x="1099"/>
        <item h="1" x="1100"/>
        <item h="1" x="1101"/>
        <item h="1" x="1102"/>
        <item h="1" x="1103"/>
        <item h="1" x="1104"/>
        <item h="1" x="1105"/>
        <item h="1" x="1107"/>
        <item h="1" x="1108"/>
        <item h="1" x="1115"/>
        <item h="1" x="1118"/>
        <item h="1" x="1134"/>
        <item h="1" x="516"/>
        <item h="1" x="517"/>
        <item h="1" x="518"/>
        <item h="1" x="860"/>
        <item h="1" x="863"/>
        <item h="1" x="864"/>
        <item h="1" x="865"/>
        <item h="1" x="866"/>
        <item h="1" x="868"/>
        <item h="1" x="870"/>
        <item h="1" x="871"/>
        <item h="1" x="872"/>
        <item h="1" x="875"/>
        <item h="1" x="876"/>
        <item h="1" x="515"/>
        <item h="1" x="771"/>
        <item h="1" x="772"/>
        <item h="1" x="774"/>
        <item h="1" x="801"/>
        <item h="1" x="1243"/>
        <item h="1" x="1247"/>
        <item h="1" x="1272"/>
        <item h="1" x="1273"/>
        <item h="1" x="1274"/>
        <item h="1" x="1275"/>
        <item h="1" x="1276"/>
        <item h="1" x="1277"/>
        <item h="1" x="1278"/>
        <item h="1" x="1279"/>
        <item h="1" x="1280"/>
        <item h="1" x="1281"/>
        <item h="1" x="803"/>
        <item h="1" x="917"/>
        <item h="1" x="918"/>
        <item h="1" x="530"/>
        <item h="1" x="531"/>
        <item h="1" x="757"/>
        <item h="1" x="832"/>
        <item h="1" x="850"/>
        <item h="1" x="851"/>
        <item h="1" x="852"/>
        <item h="1" x="861"/>
        <item h="1" x="867"/>
        <item h="1" x="869"/>
        <item h="1" x="873"/>
        <item h="1" x="874"/>
        <item h="1" x="877"/>
        <item h="1" x="878"/>
        <item h="1" x="879"/>
        <item h="1" x="880"/>
        <item h="1" x="881"/>
        <item h="1" x="882"/>
        <item h="1" x="883"/>
        <item h="1" x="884"/>
        <item h="1" x="885"/>
        <item h="1" x="886"/>
        <item h="1" x="887"/>
        <item h="1" x="888"/>
        <item h="1" x="889"/>
        <item h="1" x="890"/>
        <item h="1" x="891"/>
        <item h="1" x="892"/>
        <item h="1" x="893"/>
        <item h="1" x="894"/>
        <item h="1" x="895"/>
        <item h="1" x="896"/>
        <item h="1" x="897"/>
        <item h="1" x="898"/>
        <item h="1" x="899"/>
        <item h="1" x="900"/>
        <item h="1" x="901"/>
        <item h="1" x="902"/>
        <item h="1" x="903"/>
        <item h="1" x="904"/>
        <item h="1" x="127"/>
        <item h="1" x="128"/>
        <item h="1" x="129"/>
        <item h="1" x="130"/>
        <item h="1" x="131"/>
        <item h="1" x="763"/>
        <item h="1" x="764"/>
        <item h="1" x="805"/>
        <item h="1" x="806"/>
        <item h="1" x="807"/>
        <item h="1" x="808"/>
        <item h="1" x="809"/>
        <item h="1" x="810"/>
        <item h="1" x="811"/>
        <item h="1" x="812"/>
        <item h="1" x="905"/>
        <item h="1" x="1109"/>
        <item h="1" x="1110"/>
        <item h="1" x="1111"/>
        <item h="1" x="1112"/>
        <item h="1" x="1113"/>
        <item h="1" x="1114"/>
        <item h="1" x="1116"/>
        <item h="1" x="1119"/>
        <item h="1" x="1124"/>
        <item h="1" x="1125"/>
        <item h="1" x="1126"/>
        <item h="1" x="1127"/>
        <item h="1" x="1128"/>
        <item h="1" x="1129"/>
        <item h="1" x="1130"/>
        <item h="1" x="1131"/>
        <item h="1" x="1132"/>
        <item h="1" x="1133"/>
        <item h="1" x="1135"/>
        <item h="1" x="1136"/>
        <item h="1" x="1137"/>
        <item h="1" x="1138"/>
        <item h="1" x="1139"/>
        <item h="1" x="1140"/>
        <item h="1" x="1141"/>
        <item h="1" x="1142"/>
        <item h="1" x="1143"/>
        <item h="1" x="1144"/>
        <item h="1" x="1145"/>
        <item h="1" x="1146"/>
        <item h="1" x="1147"/>
        <item h="1" x="1148"/>
        <item h="1" x="1149"/>
        <item h="1" x="1150"/>
        <item h="1" x="1151"/>
        <item h="1" x="1152"/>
        <item h="1" x="1153"/>
        <item h="1" x="1154"/>
        <item h="1" x="1155"/>
        <item h="1" x="1156"/>
        <item h="1" x="1157"/>
        <item h="1" x="1158"/>
        <item h="1" x="1159"/>
        <item h="1" x="1160"/>
        <item h="1" x="1161"/>
        <item h="1" x="1162"/>
        <item h="1" x="1163"/>
        <item h="1" x="1164"/>
        <item h="1" x="1165"/>
        <item h="1" x="1166"/>
        <item h="1" x="1167"/>
        <item h="1" x="1168"/>
        <item h="1" x="1169"/>
        <item h="1" x="1170"/>
        <item h="1" x="1171"/>
        <item h="1" x="1172"/>
        <item h="1" x="1173"/>
        <item h="1" x="1174"/>
        <item h="1" x="1175"/>
        <item h="1" x="1176"/>
        <item h="1" x="1177"/>
        <item h="1" x="1178"/>
        <item h="1" x="1179"/>
        <item h="1" x="1180"/>
        <item h="1" x="1181"/>
        <item h="1" x="1182"/>
        <item h="1" x="1183"/>
        <item h="1" x="1184"/>
        <item h="1" x="1185"/>
        <item h="1" x="1186"/>
        <item h="1" x="1187"/>
        <item h="1" x="1188"/>
        <item h="1" x="1189"/>
        <item h="1" x="1190"/>
        <item h="1" x="1191"/>
        <item h="1" x="1192"/>
        <item h="1" x="1193"/>
        <item h="1" x="1194"/>
        <item h="1" x="1195"/>
        <item h="1" x="1196"/>
        <item h="1" x="1197"/>
        <item h="1" x="1198"/>
        <item h="1" x="1199"/>
        <item h="1" x="1200"/>
        <item h="1" x="1201"/>
        <item h="1" x="1202"/>
        <item h="1" x="1203"/>
        <item h="1" x="1204"/>
        <item h="1" x="1205"/>
        <item h="1" x="1206"/>
        <item h="1" x="1207"/>
        <item h="1" x="1215"/>
        <item h="1" x="1216"/>
        <item h="1" x="1214"/>
      </items>
    </pivotField>
    <pivotField axis="axisRow" compact="0" outline="0" showAll="0" defaultSubtotal="0">
      <items count="1604">
        <item x="55"/>
        <item x="587"/>
        <item m="1" x="1286"/>
        <item x="582"/>
        <item x="61"/>
        <item m="1" x="1564"/>
        <item x="625"/>
        <item x="520"/>
        <item x="519"/>
        <item m="1" x="1430"/>
        <item m="1" x="1272"/>
        <item x="570"/>
        <item m="1" x="1380"/>
        <item x="572"/>
        <item x="611"/>
        <item x="35"/>
        <item x="34"/>
        <item m="1" x="1241"/>
        <item x="36"/>
        <item x="37"/>
        <item x="569"/>
        <item x="38"/>
        <item x="647"/>
        <item m="1" x="1476"/>
        <item m="1" x="1547"/>
        <item m="1" x="1404"/>
        <item x="616"/>
        <item x="73"/>
        <item x="630"/>
        <item x="880"/>
        <item x="584"/>
        <item m="1" x="1466"/>
        <item x="893"/>
        <item x="617"/>
        <item m="1" x="1551"/>
        <item x="638"/>
        <item x="602"/>
        <item m="1" x="1498"/>
        <item m="1" x="1341"/>
        <item x="626"/>
        <item x="528"/>
        <item m="1" x="1376"/>
        <item x="499"/>
        <item m="1" x="1285"/>
        <item m="1" x="1599"/>
        <item x="618"/>
        <item x="851"/>
        <item m="1" x="1492"/>
        <item x="548"/>
        <item m="1" x="1347"/>
        <item x="76"/>
        <item x="75"/>
        <item x="77"/>
        <item x="619"/>
        <item x="639"/>
        <item x="530"/>
        <item x="0"/>
        <item x="580"/>
        <item m="1" x="1578"/>
        <item x="577"/>
        <item x="573"/>
        <item x="578"/>
        <item x="574"/>
        <item x="493"/>
        <item x="575"/>
        <item x="495"/>
        <item m="1" x="1500"/>
        <item x="576"/>
        <item x="496"/>
        <item x="497"/>
        <item m="1" x="1385"/>
        <item m="1" x="1569"/>
        <item x="608"/>
        <item m="1" x="1312"/>
        <item m="1" x="1236"/>
        <item x="32"/>
        <item m="1" x="1519"/>
        <item x="62"/>
        <item m="1" x="1584"/>
        <item x="607"/>
        <item x="606"/>
        <item m="1" x="1386"/>
        <item m="1" x="1315"/>
        <item x="19"/>
        <item m="1" x="1472"/>
        <item m="1" x="1260"/>
        <item m="1" x="1382"/>
        <item m="1" x="1252"/>
        <item m="1" x="1261"/>
        <item x="18"/>
        <item x="539"/>
        <item m="1" x="1374"/>
        <item m="1" x="1253"/>
        <item m="1" x="1254"/>
        <item x="538"/>
        <item m="1" x="1440"/>
        <item m="1" x="1495"/>
        <item m="1" x="1255"/>
        <item m="1" x="1441"/>
        <item m="1" x="1256"/>
        <item x="25"/>
        <item x="540"/>
        <item m="1" x="1257"/>
        <item m="1" x="1442"/>
        <item x="541"/>
        <item x="544"/>
        <item m="1" x="1258"/>
        <item x="545"/>
        <item m="1" x="1259"/>
        <item m="1" x="1443"/>
        <item x="546"/>
        <item x="547"/>
        <item x="549"/>
        <item x="550"/>
        <item x="604"/>
        <item x="603"/>
        <item x="543"/>
        <item x="542"/>
        <item x="605"/>
        <item x="620"/>
        <item x="850"/>
        <item x="700"/>
        <item x="640"/>
        <item x="621"/>
        <item m="1" x="1346"/>
        <item x="494"/>
        <item m="1" x="1504"/>
        <item x="628"/>
        <item x="503"/>
        <item x="622"/>
        <item x="641"/>
        <item x="614"/>
        <item m="1" x="1345"/>
        <item x="79"/>
        <item x="501"/>
        <item m="1" x="1419"/>
        <item x="615"/>
        <item m="1" x="1595"/>
        <item m="1" x="1360"/>
        <item x="30"/>
        <item m="1" x="1467"/>
        <item m="1" x="1247"/>
        <item m="1" x="1265"/>
        <item m="1" x="1600"/>
        <item m="1" x="1463"/>
        <item x="3"/>
        <item m="1" x="1244"/>
        <item x="4"/>
        <item x="5"/>
        <item m="1" x="1245"/>
        <item x="7"/>
        <item x="8"/>
        <item x="9"/>
        <item x="10"/>
        <item x="11"/>
        <item x="12"/>
        <item x="13"/>
        <item m="1" x="1246"/>
        <item x="14"/>
        <item x="579"/>
        <item x="498"/>
        <item x="623"/>
        <item x="888"/>
        <item m="1" x="1283"/>
        <item m="1" x="1330"/>
        <item m="1" x="1233"/>
        <item x="81"/>
        <item m="1" x="1368"/>
        <item m="1" x="1515"/>
        <item x="634"/>
        <item x="523"/>
        <item x="74"/>
        <item m="1" x="1574"/>
        <item x="585"/>
        <item x="80"/>
        <item x="589"/>
        <item x="662"/>
        <item x="631"/>
        <item x="410"/>
        <item x="692"/>
        <item m="1" x="1296"/>
        <item x="489"/>
        <item x="488"/>
        <item m="1" x="1300"/>
        <item m="1" x="1305"/>
        <item m="1" x="1597"/>
        <item x="633"/>
        <item x="97"/>
        <item x="92"/>
        <item m="1" x="1437"/>
        <item x="95"/>
        <item x="637"/>
        <item x="636"/>
        <item x="643"/>
        <item x="642"/>
        <item x="627"/>
        <item x="586"/>
        <item x="527"/>
        <item x="702"/>
        <item m="1" x="1306"/>
        <item x="890"/>
        <item x="78"/>
        <item x="68"/>
        <item x="72"/>
        <item x="703"/>
        <item m="1" x="1520"/>
        <item m="1" x="1243"/>
        <item m="1" x="1444"/>
        <item x="716"/>
        <item x="571"/>
        <item x="635"/>
        <item x="69"/>
        <item x="732"/>
        <item x="917"/>
        <item x="517"/>
        <item x="524"/>
        <item x="518"/>
        <item x="525"/>
        <item x="529"/>
        <item x="531"/>
        <item x="610"/>
        <item x="513"/>
        <item x="512"/>
        <item m="1" x="1529"/>
        <item m="1" x="1593"/>
        <item x="562"/>
        <item m="1" x="1454"/>
        <item x="632"/>
        <item m="1" x="1242"/>
        <item m="1" x="1249"/>
        <item x="533"/>
        <item m="1" x="1405"/>
        <item m="1" x="1434"/>
        <item x="680"/>
        <item x="681"/>
        <item x="682"/>
        <item m="1" x="1289"/>
        <item x="563"/>
        <item x="650"/>
        <item m="1" x="1530"/>
        <item x="766"/>
        <item m="1" x="1546"/>
        <item m="1" x="1562"/>
        <item x="567"/>
        <item x="565"/>
        <item x="590"/>
        <item x="536"/>
        <item x="876"/>
        <item m="1" x="1280"/>
        <item m="1" x="1456"/>
        <item x="515"/>
        <item x="514"/>
        <item x="502"/>
        <item x="522"/>
        <item x="516"/>
        <item x="521"/>
        <item x="532"/>
        <item m="1" x="1589"/>
        <item m="1" x="1576"/>
        <item x="646"/>
        <item x="675"/>
        <item x="409"/>
        <item x="510"/>
        <item x="505"/>
        <item x="504"/>
        <item x="506"/>
        <item x="508"/>
        <item x="511"/>
        <item x="588"/>
        <item x="583"/>
        <item x="509"/>
        <item x="507"/>
        <item x="564"/>
        <item m="1" x="1535"/>
        <item m="1" x="1228"/>
        <item x="130"/>
        <item x="558"/>
        <item m="1" x="1502"/>
        <item m="1" x="1474"/>
        <item x="609"/>
        <item x="560"/>
        <item x="561"/>
        <item x="535"/>
        <item x="534"/>
        <item x="877"/>
        <item x="900"/>
        <item m="1" x="1335"/>
        <item x="867"/>
        <item x="568"/>
        <item x="99"/>
        <item m="1" x="1567"/>
        <item m="1" x="1420"/>
        <item m="1" x="1298"/>
        <item x="94"/>
        <item x="56"/>
        <item x="57"/>
        <item x="613"/>
        <item x="70"/>
        <item x="82"/>
        <item x="83"/>
        <item x="691"/>
        <item x="694"/>
        <item x="696"/>
        <item x="698"/>
        <item x="693"/>
        <item x="695"/>
        <item x="697"/>
        <item x="699"/>
        <item x="770"/>
        <item x="704"/>
        <item x="767"/>
        <item x="768"/>
        <item m="1" x="1509"/>
        <item x="717"/>
        <item x="765"/>
        <item x="800"/>
        <item x="664"/>
        <item x="526"/>
        <item x="883"/>
        <item x="612"/>
        <item x="67"/>
        <item x="557"/>
        <item x="556"/>
        <item m="1" x="1452"/>
        <item m="1" x="1468"/>
        <item m="1" x="1477"/>
        <item m="1" x="1424"/>
        <item m="1" x="1433"/>
        <item x="735"/>
        <item x="738"/>
        <item x="741"/>
        <item x="715"/>
        <item x="726"/>
        <item x="727"/>
        <item x="729"/>
        <item x="733"/>
        <item x="737"/>
        <item x="725"/>
        <item m="1" x="1240"/>
        <item m="1" x="1273"/>
        <item m="1" x="1303"/>
        <item m="1" x="1276"/>
        <item m="1" x="1304"/>
        <item m="1" x="1248"/>
        <item m="1" x="1395"/>
        <item x="745"/>
        <item x="559"/>
        <item m="1" x="1379"/>
        <item x="86"/>
        <item x="87"/>
        <item x="648"/>
        <item x="33"/>
        <item x="71"/>
        <item x="566"/>
        <item x="500"/>
        <item x="663"/>
        <item x="887"/>
        <item x="764"/>
        <item x="763"/>
        <item x="335"/>
        <item x="336"/>
        <item x="337"/>
        <item x="338"/>
        <item x="339"/>
        <item x="340"/>
        <item x="343"/>
        <item x="342"/>
        <item x="341"/>
        <item x="344"/>
        <item x="345"/>
        <item x="362"/>
        <item x="363"/>
        <item x="364"/>
        <item x="365"/>
        <item x="366"/>
        <item x="367"/>
        <item x="368"/>
        <item x="369"/>
        <item x="371"/>
        <item x="370"/>
        <item x="263"/>
        <item x="264"/>
        <item x="265"/>
        <item x="266"/>
        <item x="267"/>
        <item x="268"/>
        <item x="269"/>
        <item x="270"/>
        <item x="273"/>
        <item x="274"/>
        <item x="275"/>
        <item x="276"/>
        <item x="281"/>
        <item x="282"/>
        <item x="271"/>
        <item x="272"/>
        <item x="277"/>
        <item x="278"/>
        <item x="279"/>
        <item x="280"/>
        <item x="241"/>
        <item x="242"/>
        <item x="243"/>
        <item x="244"/>
        <item x="245"/>
        <item x="246"/>
        <item x="247"/>
        <item x="248"/>
        <item x="249"/>
        <item x="250"/>
        <item x="253"/>
        <item x="254"/>
        <item x="255"/>
        <item x="256"/>
        <item x="261"/>
        <item x="262"/>
        <item x="251"/>
        <item x="252"/>
        <item x="257"/>
        <item x="258"/>
        <item x="259"/>
        <item x="260"/>
        <item x="167"/>
        <item x="168"/>
        <item x="169"/>
        <item x="170"/>
        <item x="171"/>
        <item x="172"/>
        <item x="174"/>
        <item x="173"/>
        <item x="175"/>
        <item x="176"/>
        <item x="157"/>
        <item x="158"/>
        <item x="159"/>
        <item x="160"/>
        <item x="161"/>
        <item x="162"/>
        <item x="164"/>
        <item x="163"/>
        <item x="165"/>
        <item x="166"/>
        <item x="177"/>
        <item x="178"/>
        <item x="179"/>
        <item x="180"/>
        <item x="181"/>
        <item x="182"/>
        <item x="183"/>
        <item x="184"/>
        <item x="185"/>
        <item x="186"/>
        <item x="147"/>
        <item x="148"/>
        <item x="149"/>
        <item x="150"/>
        <item x="151"/>
        <item x="152"/>
        <item x="154"/>
        <item x="153"/>
        <item x="155"/>
        <item x="156"/>
        <item x="135"/>
        <item x="136"/>
        <item x="137"/>
        <item x="138"/>
        <item x="139"/>
        <item x="140"/>
        <item x="142"/>
        <item x="143"/>
        <item x="144"/>
        <item x="141"/>
        <item x="145"/>
        <item x="146"/>
        <item x="309"/>
        <item x="310"/>
        <item x="311"/>
        <item x="312"/>
        <item x="313"/>
        <item x="314"/>
        <item x="315"/>
        <item x="316"/>
        <item x="317"/>
        <item x="318"/>
        <item x="297"/>
        <item x="298"/>
        <item x="299"/>
        <item x="300"/>
        <item x="301"/>
        <item x="302"/>
        <item x="304"/>
        <item x="305"/>
        <item x="306"/>
        <item x="303"/>
        <item x="307"/>
        <item x="308"/>
        <item x="290"/>
        <item x="291"/>
        <item x="292"/>
        <item x="293"/>
        <item x="295"/>
        <item x="231"/>
        <item x="232"/>
        <item x="233"/>
        <item x="234"/>
        <item x="235"/>
        <item x="236"/>
        <item x="238"/>
        <item x="237"/>
        <item x="239"/>
        <item x="240"/>
        <item x="283"/>
        <item x="284"/>
        <item x="285"/>
        <item x="287"/>
        <item x="286"/>
        <item x="288"/>
        <item x="289"/>
        <item x="319"/>
        <item x="320"/>
        <item x="321"/>
        <item x="322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188"/>
        <item x="189"/>
        <item x="187"/>
        <item x="190"/>
        <item x="191"/>
        <item x="192"/>
        <item x="193"/>
        <item x="194"/>
        <item x="196"/>
        <item x="195"/>
        <item x="197"/>
        <item x="198"/>
        <item x="219"/>
        <item x="220"/>
        <item x="221"/>
        <item x="222"/>
        <item x="223"/>
        <item x="224"/>
        <item x="225"/>
        <item x="226"/>
        <item x="227"/>
        <item x="229"/>
        <item x="228"/>
        <item x="230"/>
        <item x="354"/>
        <item x="355"/>
        <item x="356"/>
        <item x="357"/>
        <item x="359"/>
        <item x="358"/>
        <item x="360"/>
        <item x="361"/>
        <item m="1" x="1526"/>
        <item m="1" x="1556"/>
        <item m="1" x="1538"/>
        <item m="1" x="1561"/>
        <item m="1" x="1343"/>
        <item m="1" x="1344"/>
        <item x="330"/>
        <item m="1" x="1539"/>
        <item x="334"/>
        <item x="329"/>
        <item m="1" x="1540"/>
        <item x="333"/>
        <item x="346"/>
        <item x="347"/>
        <item x="348"/>
        <item x="349"/>
        <item x="350"/>
        <item x="351"/>
        <item x="352"/>
        <item x="353"/>
        <item x="212"/>
        <item x="211"/>
        <item x="213"/>
        <item x="214"/>
        <item x="215"/>
        <item x="216"/>
        <item x="217"/>
        <item x="218"/>
        <item x="723"/>
        <item x="581"/>
        <item m="1" x="1230"/>
        <item x="537"/>
        <item x="555"/>
        <item m="1" x="1251"/>
        <item x="54"/>
        <item m="1" x="1326"/>
        <item x="685"/>
        <item x="554"/>
        <item x="132"/>
        <item x="133"/>
        <item m="1" x="1438"/>
        <item m="1" x="1321"/>
        <item m="1" x="1381"/>
        <item x="629"/>
        <item x="916"/>
        <item m="1" x="1363"/>
        <item m="1" x="1309"/>
        <item m="1" x="1310"/>
        <item m="1" x="1390"/>
        <item m="1" x="1383"/>
        <item m="1" x="1391"/>
        <item m="1" x="1392"/>
        <item m="1" x="1393"/>
        <item x="599"/>
        <item m="1" x="1394"/>
        <item m="1" x="1555"/>
        <item x="718"/>
        <item x="63"/>
        <item x="89"/>
        <item m="1" x="1501"/>
        <item x="801"/>
        <item x="802"/>
        <item x="803"/>
        <item x="624"/>
        <item x="553"/>
        <item x="98"/>
        <item m="1" x="1445"/>
        <item x="93"/>
        <item x="131"/>
        <item x="649"/>
        <item x="659"/>
        <item x="658"/>
        <item m="1" x="1317"/>
        <item m="1" x="1278"/>
        <item x="1156"/>
        <item x="661"/>
        <item x="660"/>
        <item x="551"/>
        <item x="552"/>
        <item x="799"/>
        <item x="591"/>
        <item x="592"/>
        <item x="593"/>
        <item x="594"/>
        <item m="1" x="1487"/>
        <item x="595"/>
        <item m="1" x="1488"/>
        <item m="1" x="1489"/>
        <item x="66"/>
        <item x="60"/>
        <item x="59"/>
        <item x="1226"/>
        <item x="701"/>
        <item m="1" x="1327"/>
        <item m="1" x="1563"/>
        <item x="666"/>
        <item x="744"/>
        <item x="294"/>
        <item x="296"/>
        <item x="667"/>
        <item x="684"/>
        <item m="1" x="1494"/>
        <item x="853"/>
        <item x="760"/>
        <item x="761"/>
        <item x="762"/>
        <item m="1" x="1469"/>
        <item x="769"/>
        <item m="1" x="1523"/>
        <item x="686"/>
        <item x="665"/>
        <item m="1" x="1337"/>
        <item m="1" x="1336"/>
        <item x="372"/>
        <item m="1" x="1533"/>
        <item x="373"/>
        <item m="1" x="1459"/>
        <item m="1" x="1446"/>
        <item x="100"/>
        <item m="1" x="1340"/>
        <item x="651"/>
        <item m="1" x="1232"/>
        <item x="653"/>
        <item x="687"/>
        <item x="374"/>
        <item x="375"/>
        <item x="376"/>
        <item x="377"/>
        <item x="378"/>
        <item x="379"/>
        <item x="384"/>
        <item x="385"/>
        <item x="386"/>
        <item x="387"/>
        <item m="1" x="1471"/>
        <item m="1" x="1485"/>
        <item m="1" x="1429"/>
        <item x="776"/>
        <item x="777"/>
        <item x="778"/>
        <item m="1" x="1554"/>
        <item x="657"/>
        <item m="1" x="1403"/>
        <item m="1" x="1402"/>
        <item m="1" x="1319"/>
        <item x="388"/>
        <item x="389"/>
        <item x="390"/>
        <item x="391"/>
        <item x="392"/>
        <item m="1" x="1250"/>
        <item x="394"/>
        <item x="395"/>
        <item x="396"/>
        <item x="397"/>
        <item x="398"/>
        <item m="1" x="1238"/>
        <item x="683"/>
        <item x="806"/>
        <item m="1" x="1417"/>
        <item x="857"/>
        <item m="1" x="1231"/>
        <item m="1" x="1571"/>
        <item x="855"/>
        <item x="856"/>
        <item x="858"/>
        <item m="1" x="1234"/>
        <item x="892"/>
        <item x="865"/>
        <item x="868"/>
        <item x="937"/>
        <item x="896"/>
        <item x="895"/>
        <item x="897"/>
        <item x="898"/>
        <item x="899"/>
        <item m="1" x="1534"/>
        <item x="878"/>
        <item x="879"/>
        <item x="913"/>
        <item x="881"/>
        <item x="882"/>
        <item x="884"/>
        <item x="885"/>
        <item x="901"/>
        <item x="902"/>
        <item x="894"/>
        <item x="903"/>
        <item x="904"/>
        <item x="905"/>
        <item x="886"/>
        <item x="889"/>
        <item x="906"/>
        <item x="891"/>
        <item x="907"/>
        <item x="908"/>
        <item x="909"/>
        <item x="910"/>
        <item x="911"/>
        <item x="912"/>
        <item x="914"/>
        <item x="915"/>
        <item x="918"/>
        <item x="919"/>
        <item x="920"/>
        <item x="921"/>
        <item x="922"/>
        <item x="923"/>
        <item x="924"/>
        <item x="925"/>
        <item x="102"/>
        <item x="926"/>
        <item x="854"/>
        <item x="927"/>
        <item x="928"/>
        <item x="929"/>
        <item x="930"/>
        <item x="931"/>
        <item x="932"/>
        <item m="1" x="1582"/>
        <item x="933"/>
        <item x="934"/>
        <item x="935"/>
        <item x="936"/>
        <item m="1" x="1322"/>
        <item m="1" x="1370"/>
        <item x="852"/>
        <item x="859"/>
        <item x="400"/>
        <item x="393"/>
        <item x="399"/>
        <item m="1" x="1389"/>
        <item x="96"/>
        <item m="1" x="1354"/>
        <item x="938"/>
        <item x="134"/>
        <item m="1" x="1320"/>
        <item m="1" x="1353"/>
        <item m="1" x="1352"/>
        <item m="1" x="1338"/>
        <item x="720"/>
        <item x="1157"/>
        <item m="1" x="1323"/>
        <item x="872"/>
        <item x="871"/>
        <item x="743"/>
        <item x="323"/>
        <item x="324"/>
        <item x="325"/>
        <item x="326"/>
        <item x="327"/>
        <item x="328"/>
        <item x="331"/>
        <item x="332"/>
        <item x="380"/>
        <item x="381"/>
        <item x="382"/>
        <item x="383"/>
        <item m="1" x="1455"/>
        <item x="64"/>
        <item x="65"/>
        <item m="1" x="1334"/>
        <item x="939"/>
        <item m="1" x="1271"/>
        <item x="401"/>
        <item m="1" x="1375"/>
        <item x="749"/>
        <item x="103"/>
        <item x="655"/>
        <item x="740"/>
        <item m="1" x="1596"/>
        <item m="1" x="1453"/>
        <item m="1" x="1269"/>
        <item m="1" x="1373"/>
        <item x="773"/>
        <item x="746"/>
        <item m="1" x="1308"/>
        <item x="403"/>
        <item x="404"/>
        <item x="402"/>
        <item m="1" x="1508"/>
        <item x="405"/>
        <item x="490"/>
        <item x="491"/>
        <item x="492"/>
        <item x="644"/>
        <item x="873"/>
        <item x="941"/>
        <item x="942"/>
        <item x="943"/>
        <item x="945"/>
        <item m="1" x="1465"/>
        <item x="950"/>
        <item x="951"/>
        <item x="952"/>
        <item x="953"/>
        <item x="954"/>
        <item x="955"/>
        <item m="1" x="1348"/>
        <item x="956"/>
        <item x="957"/>
        <item x="959"/>
        <item x="960"/>
        <item x="961"/>
        <item m="1" x="1311"/>
        <item x="962"/>
        <item x="966"/>
        <item m="1" x="1439"/>
        <item x="968"/>
        <item x="972"/>
        <item m="1" x="1328"/>
        <item x="974"/>
        <item x="979"/>
        <item x="1"/>
        <item x="2"/>
        <item m="1" x="1566"/>
        <item m="1" x="1349"/>
        <item m="1" x="1421"/>
        <item x="6"/>
        <item x="15"/>
        <item x="16"/>
        <item m="1" x="1414"/>
        <item x="17"/>
        <item m="1" x="1301"/>
        <item x="20"/>
        <item m="1" x="1399"/>
        <item x="21"/>
        <item x="22"/>
        <item m="1" x="1479"/>
        <item m="1" x="1281"/>
        <item x="23"/>
        <item m="1" x="1531"/>
        <item x="24"/>
        <item m="1" x="1400"/>
        <item m="1" x="1532"/>
        <item x="26"/>
        <item x="27"/>
        <item x="28"/>
        <item x="29"/>
        <item x="31"/>
        <item m="1" x="1357"/>
        <item m="1" x="1358"/>
        <item m="1" x="1557"/>
        <item m="1" x="1361"/>
        <item x="58"/>
        <item x="84"/>
        <item x="85"/>
        <item x="88"/>
        <item x="90"/>
        <item x="91"/>
        <item x="101"/>
        <item m="1" x="1378"/>
        <item m="1" x="1418"/>
        <item m="1" x="1266"/>
        <item m="1" x="1518"/>
        <item x="406"/>
        <item x="407"/>
        <item x="408"/>
        <item m="1" x="1460"/>
        <item x="652"/>
        <item x="654"/>
        <item x="751"/>
        <item m="1" x="1542"/>
        <item m="1" x="1560"/>
        <item m="1" x="1356"/>
        <item x="944"/>
        <item x="946"/>
        <item m="1" x="1496"/>
        <item x="975"/>
        <item m="1" x="1558"/>
        <item m="1" x="1521"/>
        <item m="1" x="1586"/>
        <item m="1" x="1478"/>
        <item m="1" x="1295"/>
        <item m="1" x="1299"/>
        <item m="1" x="1333"/>
        <item m="1" x="1559"/>
        <item m="1" x="1268"/>
        <item m="1" x="1590"/>
        <item m="1" x="1591"/>
        <item m="1" x="1426"/>
        <item m="1" x="1427"/>
        <item m="1" x="1350"/>
        <item m="1" x="1585"/>
        <item m="1" x="1552"/>
        <item m="1" x="1512"/>
        <item x="1153"/>
        <item m="1" x="1332"/>
        <item m="1" x="1464"/>
        <item m="1" x="1314"/>
        <item x="1154"/>
        <item x="1155"/>
        <item m="1" x="1588"/>
        <item x="688"/>
        <item x="689"/>
        <item x="690"/>
        <item x="948"/>
        <item x="949"/>
        <item m="1" x="1587"/>
        <item m="1" x="1583"/>
        <item m="1" x="1362"/>
        <item x="864"/>
        <item x="869"/>
        <item x="870"/>
        <item x="875"/>
        <item m="1" x="1425"/>
        <item x="39"/>
        <item x="40"/>
        <item x="41"/>
        <item x="42"/>
        <item x="43"/>
        <item x="44"/>
        <item x="45"/>
        <item x="46"/>
        <item m="1" x="1329"/>
        <item x="48"/>
        <item x="49"/>
        <item x="50"/>
        <item x="51"/>
        <item x="52"/>
        <item x="53"/>
        <item m="1" x="1384"/>
        <item x="104"/>
        <item m="1" x="1516"/>
        <item x="106"/>
        <item x="107"/>
        <item x="108"/>
        <item x="109"/>
        <item x="110"/>
        <item x="111"/>
        <item x="112"/>
        <item x="113"/>
        <item x="475"/>
        <item x="476"/>
        <item x="477"/>
        <item x="478"/>
        <item x="479"/>
        <item x="480"/>
        <item x="481"/>
        <item x="482"/>
        <item x="483"/>
        <item x="645"/>
        <item x="656"/>
        <item x="668"/>
        <item x="669"/>
        <item x="670"/>
        <item x="671"/>
        <item m="1" x="1366"/>
        <item m="1" x="1510"/>
        <item m="1" x="1274"/>
        <item x="677"/>
        <item x="678"/>
        <item x="679"/>
        <item x="705"/>
        <item x="706"/>
        <item m="1" x="1279"/>
        <item x="709"/>
        <item x="710"/>
        <item x="711"/>
        <item x="712"/>
        <item x="728"/>
        <item x="730"/>
        <item x="731"/>
        <item x="736"/>
        <item x="739"/>
        <item x="742"/>
        <item x="747"/>
        <item x="775"/>
        <item x="780"/>
        <item x="781"/>
        <item x="782"/>
        <item x="783"/>
        <item x="784"/>
        <item x="785"/>
        <item x="786"/>
        <item x="788"/>
        <item m="1" x="1436"/>
        <item m="1" x="1287"/>
        <item x="791"/>
        <item x="792"/>
        <item x="793"/>
        <item x="794"/>
        <item x="795"/>
        <item m="1" x="1369"/>
        <item x="958"/>
        <item x="963"/>
        <item x="964"/>
        <item x="965"/>
        <item x="967"/>
        <item x="969"/>
        <item x="970"/>
        <item x="971"/>
        <item x="973"/>
        <item m="1" x="1237"/>
        <item m="1" x="1401"/>
        <item x="976"/>
        <item x="977"/>
        <item x="978"/>
        <item x="980"/>
        <item m="1" x="1371"/>
        <item m="1" x="1412"/>
        <item m="1" x="1506"/>
        <item x="1152"/>
        <item m="1" x="1522"/>
        <item x="416"/>
        <item m="1" x="1480"/>
        <item x="418"/>
        <item m="1" x="1275"/>
        <item m="1" x="1473"/>
        <item m="1" x="1570"/>
        <item m="1" x="1388"/>
        <item m="1" x="1413"/>
        <item m="1" x="1470"/>
        <item x="425"/>
        <item m="1" x="1318"/>
        <item m="1" x="1462"/>
        <item m="1" x="1428"/>
        <item m="1" x="1416"/>
        <item m="1" x="1507"/>
        <item m="1" x="1503"/>
        <item m="1" x="1493"/>
        <item x="433"/>
        <item x="434"/>
        <item m="1" x="1579"/>
        <item m="1" x="1291"/>
        <item m="1" x="1550"/>
        <item m="1" x="1262"/>
        <item m="1" x="1264"/>
        <item m="1" x="1449"/>
        <item m="1" x="1461"/>
        <item m="1" x="1486"/>
        <item m="1" x="1499"/>
        <item x="446"/>
        <item x="447"/>
        <item x="448"/>
        <item x="449"/>
        <item m="1" x="1536"/>
        <item m="1" x="1537"/>
        <item m="1" x="1543"/>
        <item m="1" x="1545"/>
        <item x="454"/>
        <item m="1" x="1603"/>
        <item m="1" x="1598"/>
        <item x="457"/>
        <item m="1" x="1580"/>
        <item m="1" x="1292"/>
        <item m="1" x="1573"/>
        <item m="1" x="1565"/>
        <item m="1" x="1544"/>
        <item x="463"/>
        <item m="1" x="1307"/>
        <item m="1" x="1316"/>
        <item m="1" x="1313"/>
        <item m="1" x="1423"/>
        <item m="1" x="1475"/>
        <item x="860"/>
        <item x="947"/>
        <item x="734"/>
        <item m="1" x="1415"/>
        <item m="1" x="1422"/>
        <item m="1" x="1432"/>
        <item m="1" x="1288"/>
        <item m="1" x="1277"/>
        <item x="1166"/>
        <item m="1" x="1342"/>
        <item x="1168"/>
        <item m="1" x="1339"/>
        <item m="1" x="1527"/>
        <item m="1" x="1541"/>
        <item m="1" x="1372"/>
        <item m="1" x="1367"/>
        <item m="1" x="1355"/>
        <item x="1175"/>
        <item m="1" x="1458"/>
        <item m="1" x="1325"/>
        <item m="1" x="1517"/>
        <item m="1" x="1227"/>
        <item m="1" x="1302"/>
        <item m="1" x="1351"/>
        <item m="1" x="1448"/>
        <item x="1183"/>
        <item x="1184"/>
        <item m="1" x="1397"/>
        <item m="1" x="1409"/>
        <item m="1" x="1490"/>
        <item m="1" x="1450"/>
        <item m="1" x="1451"/>
        <item m="1" x="1297"/>
        <item m="1" x="1491"/>
        <item m="1" x="1482"/>
        <item m="1" x="1282"/>
        <item x="1196"/>
        <item x="1197"/>
        <item x="1198"/>
        <item x="1199"/>
        <item m="1" x="1364"/>
        <item m="1" x="1377"/>
        <item m="1" x="1396"/>
        <item m="1" x="1406"/>
        <item x="1204"/>
        <item m="1" x="1525"/>
        <item m="1" x="1575"/>
        <item x="1207"/>
        <item m="1" x="1398"/>
        <item m="1" x="1410"/>
        <item m="1" x="1447"/>
        <item m="1" x="1549"/>
        <item m="1" x="1359"/>
        <item x="1213"/>
        <item m="1" x="1407"/>
        <item m="1" x="1411"/>
        <item x="414"/>
        <item x="415"/>
        <item m="1" x="1365"/>
        <item x="47"/>
        <item x="115"/>
        <item x="417"/>
        <item x="419"/>
        <item x="420"/>
        <item m="1" x="1601"/>
        <item x="422"/>
        <item x="423"/>
        <item x="424"/>
        <item m="1" x="1235"/>
        <item m="1" x="1239"/>
        <item m="1" x="1263"/>
        <item m="1" x="1267"/>
        <item x="435"/>
        <item x="436"/>
        <item x="438"/>
        <item x="439"/>
        <item x="440"/>
        <item x="455"/>
        <item x="456"/>
        <item x="458"/>
        <item x="459"/>
        <item x="464"/>
        <item x="465"/>
        <item x="672"/>
        <item x="673"/>
        <item x="674"/>
        <item x="676"/>
        <item x="863"/>
        <item x="94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m="1" x="1435"/>
        <item m="1" x="1513"/>
        <item m="1" x="1594"/>
        <item x="1066"/>
        <item x="1067"/>
        <item m="1" x="1497"/>
        <item x="114"/>
        <item x="121"/>
        <item x="122"/>
        <item x="123"/>
        <item x="124"/>
        <item x="1013"/>
        <item x="1014"/>
        <item x="1015"/>
        <item x="1016"/>
        <item x="1018"/>
        <item m="1" x="1387"/>
        <item x="1050"/>
        <item x="116"/>
        <item x="117"/>
        <item x="118"/>
        <item x="119"/>
        <item x="120"/>
        <item m="1" x="1572"/>
        <item m="1" x="1548"/>
        <item m="1" x="1602"/>
        <item m="1" x="1324"/>
        <item m="1" x="1511"/>
        <item x="469"/>
        <item x="470"/>
        <item m="1" x="1577"/>
        <item m="1" x="1581"/>
        <item m="1" x="1592"/>
        <item x="484"/>
        <item x="485"/>
        <item x="719"/>
        <item x="771"/>
        <item x="772"/>
        <item x="1017"/>
        <item x="1019"/>
        <item x="1020"/>
        <item x="1021"/>
        <item x="1022"/>
        <item m="1" x="129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1"/>
        <item x="1052"/>
        <item m="1" x="1514"/>
        <item m="1" x="1229"/>
        <item x="1078"/>
        <item m="1" x="1568"/>
        <item x="412"/>
        <item x="413"/>
        <item x="468"/>
        <item m="1" x="1290"/>
        <item m="1" x="1483"/>
        <item m="1" x="1331"/>
        <item x="472"/>
        <item x="473"/>
        <item x="474"/>
        <item x="411"/>
        <item m="1" x="1484"/>
        <item m="1" x="1457"/>
        <item m="1" x="1528"/>
        <item m="1" x="1270"/>
        <item x="596"/>
        <item x="597"/>
        <item x="598"/>
        <item x="600"/>
        <item x="601"/>
        <item x="804"/>
        <item x="807"/>
        <item x="808"/>
        <item x="809"/>
        <item x="810"/>
        <item x="812"/>
        <item x="814"/>
        <item x="815"/>
        <item x="816"/>
        <item x="819"/>
        <item x="820"/>
        <item m="1" x="1553"/>
        <item m="1" x="1284"/>
        <item x="426"/>
        <item x="427"/>
        <item x="428"/>
        <item x="430"/>
        <item x="431"/>
        <item x="432"/>
        <item x="442"/>
        <item x="443"/>
        <item x="444"/>
        <item x="445"/>
        <item x="450"/>
        <item x="451"/>
        <item x="452"/>
        <item x="453"/>
        <item x="460"/>
        <item x="461"/>
        <item x="462"/>
        <item x="466"/>
        <item x="467"/>
        <item m="1" x="1408"/>
        <item x="429"/>
        <item x="437"/>
        <item x="441"/>
        <item x="471"/>
        <item x="721"/>
        <item x="722"/>
        <item x="724"/>
        <item x="748"/>
        <item x="1161"/>
        <item x="1162"/>
        <item x="1163"/>
        <item x="1164"/>
        <item x="1165"/>
        <item x="1167"/>
        <item x="1169"/>
        <item x="1170"/>
        <item x="1171"/>
        <item x="1172"/>
        <item x="1173"/>
        <item x="1174"/>
        <item x="1176"/>
        <item x="1177"/>
        <item x="1178"/>
        <item x="1179"/>
        <item x="1180"/>
        <item x="1181"/>
        <item x="1182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200"/>
        <item x="1201"/>
        <item x="1202"/>
        <item x="1203"/>
        <item x="1205"/>
        <item x="1206"/>
        <item x="1208"/>
        <item x="1209"/>
        <item x="1210"/>
        <item x="1211"/>
        <item x="1212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750"/>
        <item x="1061"/>
        <item x="1062"/>
        <item x="1064"/>
        <item x="1065"/>
        <item x="861"/>
        <item x="862"/>
        <item x="421"/>
        <item x="486"/>
        <item x="487"/>
        <item x="707"/>
        <item x="779"/>
        <item m="1" x="1481"/>
        <item m="1" x="1505"/>
        <item m="1" x="1524"/>
        <item x="805"/>
        <item x="811"/>
        <item x="813"/>
        <item x="817"/>
        <item x="818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796"/>
        <item x="797"/>
        <item x="798"/>
        <item x="774"/>
        <item m="1" x="1294"/>
        <item x="105"/>
        <item x="125"/>
        <item x="126"/>
        <item x="127"/>
        <item x="128"/>
        <item x="129"/>
        <item x="708"/>
        <item x="713"/>
        <item x="714"/>
        <item x="752"/>
        <item x="753"/>
        <item x="754"/>
        <item x="755"/>
        <item x="756"/>
        <item x="757"/>
        <item x="758"/>
        <item x="759"/>
        <item x="787"/>
        <item x="789"/>
        <item x="790"/>
        <item x="849"/>
        <item x="866"/>
        <item x="874"/>
        <item x="1023"/>
        <item x="1053"/>
        <item x="1054"/>
        <item x="1055"/>
        <item x="1056"/>
        <item x="1057"/>
        <item x="1058"/>
        <item x="1059"/>
        <item x="1060"/>
        <item x="1063"/>
        <item x="1068"/>
        <item x="1069"/>
        <item x="1070"/>
        <item x="1071"/>
        <item x="1072"/>
        <item x="1073"/>
        <item x="1074"/>
        <item x="1075"/>
        <item x="1076"/>
        <item x="1077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m="1" x="1431"/>
        <item x="1149"/>
        <item x="1150"/>
        <item x="1151"/>
        <item x="1159"/>
        <item x="1160"/>
        <item x="1148"/>
        <item x="115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31">
        <item h="1" x="1"/>
        <item m="1" x="28"/>
        <item h="1" x="4"/>
        <item h="1" x="6"/>
        <item h="1" m="1" x="29"/>
        <item h="1" m="1" x="30"/>
        <item h="1" x="11"/>
        <item h="1" x="21"/>
        <item h="1" x="2"/>
        <item h="1" x="0"/>
        <item h="1" x="10"/>
        <item h="1" x="9"/>
        <item h="1" x="12"/>
        <item h="1" x="5"/>
        <item h="1" x="7"/>
        <item h="1" x="8"/>
        <item h="1" x="20"/>
        <item h="1" x="3"/>
        <item h="1" x="17"/>
        <item h="1" x="22"/>
        <item h="1" x="19"/>
        <item h="1" x="13"/>
        <item h="1" x="14"/>
        <item h="1" x="15"/>
        <item h="1" x="16"/>
        <item h="1" x="24"/>
        <item h="1" x="25"/>
        <item h="1" x="26"/>
        <item h="1" x="27"/>
        <item h="1" x="18"/>
        <item h="1"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01">
        <item m="1" x="160"/>
        <item m="1" x="179"/>
        <item x="101"/>
        <item x="60"/>
        <item x="106"/>
        <item m="1" x="178"/>
        <item m="1" x="155"/>
        <item m="1" x="144"/>
        <item m="1" x="145"/>
        <item x="72"/>
        <item x="65"/>
        <item x="74"/>
        <item m="1" x="180"/>
        <item x="49"/>
        <item x="138"/>
        <item x="76"/>
        <item m="1" x="159"/>
        <item m="1" x="149"/>
        <item x="105"/>
        <item x="77"/>
        <item x="108"/>
        <item x="97"/>
        <item x="80"/>
        <item x="130"/>
        <item m="1" x="196"/>
        <item m="1" x="157"/>
        <item x="59"/>
        <item m="1" x="175"/>
        <item x="107"/>
        <item x="0"/>
        <item x="61"/>
        <item x="63"/>
        <item x="54"/>
        <item x="73"/>
        <item x="68"/>
        <item x="70"/>
        <item x="75"/>
        <item m="1" x="171"/>
        <item x="36"/>
        <item x="35"/>
        <item x="109"/>
        <item x="67"/>
        <item x="57"/>
        <item m="1" x="194"/>
        <item m="1" x="183"/>
        <item m="1" x="142"/>
        <item x="71"/>
        <item m="1" x="158"/>
        <item x="1"/>
        <item m="1" x="167"/>
        <item m="1" x="165"/>
        <item m="1" x="200"/>
        <item x="4"/>
        <item m="1" x="156"/>
        <item m="1" x="170"/>
        <item x="42"/>
        <item m="1" x="161"/>
        <item m="1" x="148"/>
        <item x="28"/>
        <item m="1" x="186"/>
        <item m="1" x="166"/>
        <item x="5"/>
        <item m="1" x="198"/>
        <item x="23"/>
        <item x="26"/>
        <item m="1" x="143"/>
        <item m="1" x="177"/>
        <item m="1" x="187"/>
        <item m="1" x="174"/>
        <item x="136"/>
        <item x="50"/>
        <item m="1" x="147"/>
        <item m="1" x="195"/>
        <item m="1" x="188"/>
        <item x="7"/>
        <item m="1" x="184"/>
        <item x="17"/>
        <item m="1" x="189"/>
        <item x="121"/>
        <item m="1" x="151"/>
        <item x="51"/>
        <item m="1" x="141"/>
        <item x="48"/>
        <item m="1" x="176"/>
        <item x="47"/>
        <item x="46"/>
        <item m="1" x="152"/>
        <item x="52"/>
        <item x="102"/>
        <item m="1" x="140"/>
        <item m="1" x="192"/>
        <item x="27"/>
        <item m="1" x="197"/>
        <item m="1" x="193"/>
        <item m="1" x="153"/>
        <item m="1" x="162"/>
        <item x="24"/>
        <item x="18"/>
        <item m="1" x="163"/>
        <item m="1" x="182"/>
        <item x="20"/>
        <item m="1" x="172"/>
        <item m="1" x="173"/>
        <item x="21"/>
        <item m="1" x="168"/>
        <item x="120"/>
        <item x="15"/>
        <item m="1" x="191"/>
        <item m="1" x="185"/>
        <item x="11"/>
        <item x="25"/>
        <item x="78"/>
        <item m="1" x="199"/>
        <item m="1" x="169"/>
        <item m="1" x="164"/>
        <item m="1" x="181"/>
        <item x="83"/>
        <item m="1" x="150"/>
        <item m="1" x="190"/>
        <item m="1" x="154"/>
        <item x="131"/>
        <item x="58"/>
        <item x="56"/>
        <item x="103"/>
        <item x="104"/>
        <item x="69"/>
        <item x="99"/>
        <item x="100"/>
        <item x="2"/>
        <item x="3"/>
        <item x="6"/>
        <item x="8"/>
        <item x="9"/>
        <item x="10"/>
        <item x="12"/>
        <item x="13"/>
        <item x="14"/>
        <item x="16"/>
        <item x="19"/>
        <item x="22"/>
        <item x="29"/>
        <item x="30"/>
        <item x="31"/>
        <item x="32"/>
        <item x="33"/>
        <item x="34"/>
        <item x="37"/>
        <item x="38"/>
        <item x="39"/>
        <item x="40"/>
        <item x="43"/>
        <item x="53"/>
        <item x="55"/>
        <item x="62"/>
        <item x="64"/>
        <item x="66"/>
        <item x="79"/>
        <item x="81"/>
        <item m="1" x="146"/>
        <item x="84"/>
        <item x="85"/>
        <item x="86"/>
        <item x="87"/>
        <item x="88"/>
        <item x="89"/>
        <item x="90"/>
        <item x="91"/>
        <item x="92"/>
        <item x="93"/>
        <item x="94"/>
        <item x="41"/>
        <item x="98"/>
        <item x="44"/>
        <item x="45"/>
        <item x="95"/>
        <item x="96"/>
        <item x="82"/>
        <item x="110"/>
        <item x="111"/>
        <item x="112"/>
        <item x="113"/>
        <item x="114"/>
        <item x="115"/>
        <item x="116"/>
        <item x="117"/>
        <item x="118"/>
        <item x="119"/>
        <item x="122"/>
        <item x="123"/>
        <item x="124"/>
        <item x="125"/>
        <item x="126"/>
        <item x="127"/>
        <item x="128"/>
        <item x="129"/>
        <item x="132"/>
        <item x="133"/>
        <item x="134"/>
        <item x="135"/>
        <item x="137"/>
        <item x="139"/>
      </items>
    </pivotField>
    <pivotField compact="0" outline="0" showAll="0" defaultSubtotal="0"/>
    <pivotField compact="0" outline="0" showAll="0" defaultSubtotal="0"/>
  </pivotFields>
  <rowFields count="3">
    <field x="0"/>
    <field x="1"/>
    <field x="10"/>
  </rowFields>
  <colItems count="1">
    <i/>
  </colItems>
  <pageFields count="1">
    <pageField fld="7" hier="-1"/>
  </pageFields>
  <formats count="8">
    <format dxfId="12">
      <pivotArea dataOnly="0" labelOnly="1" outline="0" fieldPosition="0">
        <references count="1">
          <reference field="0" count="1">
            <x v="130"/>
          </reference>
        </references>
      </pivotArea>
    </format>
    <format dxfId="11">
      <pivotArea dataOnly="0" labelOnly="1" outline="0" fieldPosition="0">
        <references count="3">
          <reference field="0" count="0" selected="0"/>
          <reference field="1" count="1" selected="0">
            <x v="658"/>
          </reference>
          <reference field="10" count="1">
            <x v="30"/>
          </reference>
        </references>
      </pivotArea>
    </format>
    <format dxfId="10">
      <pivotArea dataOnly="0" labelOnly="1" outline="0" fieldPosition="0">
        <references count="3">
          <reference field="0" count="0" selected="0"/>
          <reference field="1" count="1" selected="0">
            <x v="658"/>
          </reference>
          <reference field="10" count="1">
            <x v="30"/>
          </reference>
        </references>
      </pivotArea>
    </format>
    <format dxfId="9">
      <pivotArea dataOnly="0" labelOnly="1" outline="0" fieldPosition="0">
        <references count="3">
          <reference field="0" count="0" selected="0"/>
          <reference field="1" count="1" selected="0">
            <x v="658"/>
          </reference>
          <reference field="10" count="1">
            <x v="30"/>
          </reference>
        </references>
      </pivotArea>
    </format>
    <format dxfId="8">
      <pivotArea dataOnly="0" labelOnly="1" outline="0" fieldPosition="0">
        <references count="1">
          <reference field="0" count="0"/>
        </references>
      </pivotArea>
    </format>
    <format dxfId="7">
      <pivotArea dataOnly="0" labelOnly="1" outline="0" fieldPosition="0">
        <references count="2">
          <reference field="0" count="0" selected="0"/>
          <reference field="1" count="1">
            <x v="126"/>
          </reference>
        </references>
      </pivotArea>
    </format>
    <format dxfId="6">
      <pivotArea dataOnly="0" labelOnly="1" outline="0" fieldPosition="0">
        <references count="3">
          <reference field="0" count="0" selected="0"/>
          <reference field="1" count="1" selected="0">
            <x v="126"/>
          </reference>
          <reference field="10" count="1">
            <x v="24"/>
          </reference>
        </references>
      </pivotArea>
    </format>
    <format dxfId="5">
      <pivotArea dataOnly="0" labelOnly="1" outline="0" fieldPosition="0">
        <references count="1">
          <reference field="10" count="0"/>
        </references>
      </pivotArea>
    </format>
  </formats>
  <pivotTableStyleInfo name="360 Order Guide" showRowHeaders="0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Drill="0" rowGrandTotals="0" colGrandTotals="0" itemPrintTitles="1" createdVersion="5" indent="0" showHeaders="0" compact="0" compactData="0" multipleFieldFilters="0">
  <location ref="A7:C7" firstHeaderRow="1" firstDataRow="1" firstDataCol="3" rowPageCount="1" colPageCount="1"/>
  <pivotFields count="13">
    <pivotField axis="axisRow" compact="0" outline="0" showAll="0" defaultSubtotal="0">
      <items count="1435">
        <item h="1" x="0"/>
        <item h="1" x="1"/>
        <item h="1" x="2"/>
        <item h="1" m="1" x="1286"/>
        <item h="1" m="1" x="1374"/>
        <item h="1" x="3"/>
        <item h="1" m="1" x="1370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m="1" x="1285"/>
        <item h="1" x="14"/>
        <item h="1" x="15"/>
        <item h="1" x="16"/>
        <item h="1" m="1" x="1303"/>
        <item h="1" x="17"/>
        <item h="1" x="18"/>
        <item h="1" x="19"/>
        <item h="1" m="1" x="1290"/>
        <item h="1" m="1" x="1378"/>
        <item h="1" x="20"/>
        <item h="1" m="1" x="1373"/>
        <item h="1" x="21"/>
        <item h="1" x="22"/>
        <item h="1" m="1" x="1307"/>
        <item h="1" m="1" x="1393"/>
        <item h="1" x="23"/>
        <item h="1" m="1" x="1388"/>
        <item h="1" x="24"/>
        <item h="1" x="25"/>
        <item h="1" m="1" x="1289"/>
        <item h="1" m="1" x="1377"/>
        <item h="1" x="26"/>
        <item h="1" x="27"/>
        <item h="1" x="28"/>
        <item h="1" x="29"/>
        <item h="1" m="1" x="1306"/>
        <item h="1" m="1" x="1392"/>
        <item h="1" m="1" x="1302"/>
        <item h="1" x="30"/>
        <item h="1" x="31"/>
        <item h="1" x="32"/>
        <item h="1" x="33"/>
        <item h="1" m="1" x="1399"/>
        <item h="1" m="1" x="1312"/>
        <item h="1" m="1" x="1398"/>
        <item h="1" x="34"/>
        <item h="1" x="35"/>
        <item h="1" x="36"/>
        <item h="1" x="37"/>
        <item h="1" x="38"/>
        <item h="1" m="1" x="1385"/>
        <item h="1" m="1" x="1294"/>
        <item h="1" m="1" x="1380"/>
        <item h="1" m="1" x="1287"/>
        <item h="1" x="54"/>
        <item h="1" m="1" x="1295"/>
        <item h="1" m="1" x="1381"/>
        <item h="1" m="1" x="1288"/>
        <item h="1" m="1" x="1375"/>
        <item h="1" x="55"/>
        <item h="1" x="56"/>
        <item h="1" x="57"/>
        <item h="1" x="58"/>
        <item h="1" x="59"/>
        <item h="1" x="60"/>
        <item h="1" x="61"/>
        <item h="1" m="1" x="1284"/>
        <item h="1" x="62"/>
        <item h="1" m="1" x="1305"/>
        <item h="1" x="63"/>
        <item h="1" m="1" x="1300"/>
        <item h="1" m="1" x="1386"/>
        <item h="1" m="1" x="1296"/>
        <item h="1" m="1" x="1382"/>
        <item h="1" x="64"/>
        <item h="1" m="1" x="137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m="1" x="1301"/>
        <item h="1" m="1" x="1387"/>
        <item h="1" x="91"/>
        <item h="1" x="92"/>
        <item h="1" x="93"/>
        <item h="1" x="94"/>
        <item h="1" x="95"/>
        <item h="1" x="96"/>
        <item h="1" m="1" x="1396"/>
        <item h="1" x="98"/>
        <item h="1" x="99"/>
        <item h="1" x="100"/>
        <item h="1" x="132"/>
        <item h="1" x="133"/>
        <item h="1" x="134"/>
        <item h="1" x="135"/>
        <item h="1" m="1" x="1379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h="1" x="368"/>
        <item h="1" x="369"/>
        <item h="1" x="370"/>
        <item h="1" x="371"/>
        <item h="1" x="372"/>
        <item h="1" x="373"/>
        <item h="1" x="453"/>
        <item h="1" x="454"/>
        <item h="1" m="1" x="1410"/>
        <item h="1" m="1" x="1322"/>
        <item h="1" x="532"/>
        <item h="1" m="1" x="1320"/>
        <item h="1" x="533"/>
        <item h="1" m="1" x="1334"/>
        <item h="1" m="1" x="1412"/>
        <item h="1" m="1" x="1325"/>
        <item h="1" x="537"/>
        <item h="1" x="538"/>
        <item h="1" m="1" x="1402"/>
        <item h="1" x="539"/>
        <item h="1" m="1" x="1401"/>
        <item h="1" x="540"/>
        <item h="1" m="1" x="1400"/>
        <item h="1" x="541"/>
        <item h="1" x="542"/>
        <item h="1" m="1" x="133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558"/>
        <item h="1" x="559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571"/>
        <item h="1" x="572"/>
        <item h="1" x="573"/>
        <item h="1" x="574"/>
        <item h="1" x="575"/>
        <item h="1" x="576"/>
        <item h="1" x="577"/>
        <item h="1" x="578"/>
        <item h="1" x="579"/>
        <item h="1" x="580"/>
        <item h="1" m="1" x="1427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590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600"/>
        <item h="1" x="601"/>
        <item h="1" x="602"/>
        <item h="1" x="603"/>
        <item h="1" x="604"/>
        <item h="1" x="605"/>
        <item h="1" x="606"/>
        <item h="1" x="607"/>
        <item h="1" x="608"/>
        <item h="1" x="609"/>
        <item h="1" x="610"/>
        <item h="1" x="611"/>
        <item h="1" x="612"/>
        <item h="1" x="613"/>
        <item h="1" x="614"/>
        <item h="1" x="615"/>
        <item h="1" x="616"/>
        <item h="1" x="617"/>
        <item h="1" x="618"/>
        <item h="1" m="1" x="1366"/>
        <item h="1" x="619"/>
        <item h="1" x="620"/>
        <item h="1" x="621"/>
        <item h="1" x="622"/>
        <item h="1" m="1" x="1432"/>
        <item h="1" x="623"/>
        <item h="1" x="624"/>
        <item h="1" x="625"/>
        <item h="1" x="626"/>
        <item h="1" m="1" x="1346"/>
        <item h="1" x="627"/>
        <item h="1" x="628"/>
        <item h="1" m="1" x="1419"/>
        <item h="1" m="1" x="1333"/>
        <item h="1" m="1" x="1411"/>
        <item h="1" m="1" x="1323"/>
        <item h="1" m="1" x="1404"/>
        <item h="1" x="629"/>
        <item h="1" x="630"/>
        <item h="1" x="631"/>
        <item h="1" x="632"/>
        <item h="1" x="633"/>
        <item h="1" m="1" x="1423"/>
        <item h="1" x="634"/>
        <item h="1" m="1" x="1418"/>
        <item h="1" m="1" x="1331"/>
        <item h="1" m="1" x="1409"/>
        <item h="1" x="635"/>
        <item h="1" x="636"/>
        <item h="1" x="637"/>
        <item h="1" x="638"/>
        <item h="1" x="639"/>
        <item h="1" x="640"/>
        <item h="1" m="1" x="1345"/>
        <item h="1" x="641"/>
        <item h="1" m="1" x="1339"/>
        <item h="1" m="1" x="1417"/>
        <item h="1" x="642"/>
        <item h="1" x="643"/>
        <item h="1" m="1" x="1356"/>
        <item h="1" x="644"/>
        <item h="1" x="645"/>
        <item h="1" x="646"/>
        <item h="1" m="1" x="1351"/>
        <item h="1" x="647"/>
        <item h="1" x="648"/>
        <item h="1" m="1" x="1421"/>
        <item h="1" m="1" x="1337"/>
        <item h="1" m="1" x="1415"/>
        <item h="1" m="1" x="1360"/>
        <item h="1" m="1" x="1430"/>
        <item h="1" m="1" x="1354"/>
        <item h="1" m="1" x="1428"/>
        <item h="1" x="649"/>
        <item h="1" x="650"/>
        <item h="1" x="651"/>
        <item h="1" m="1" x="1425"/>
        <item h="1" x="652"/>
        <item h="1" x="653"/>
        <item h="1" x="654"/>
        <item h="1" m="1" x="1433"/>
        <item h="1" m="1" x="1358"/>
        <item h="1" m="1" x="1429"/>
        <item h="1" x="655"/>
        <item h="1" x="656"/>
        <item h="1" x="657"/>
        <item h="1" x="658"/>
        <item h="1" x="659"/>
        <item h="1" x="660"/>
        <item h="1" x="661"/>
        <item h="1" x="662"/>
        <item h="1" x="663"/>
        <item h="1" x="664"/>
        <item h="1" x="665"/>
        <item h="1" x="666"/>
        <item h="1" x="667"/>
        <item h="1" x="668"/>
        <item h="1" x="669"/>
        <item h="1" x="670"/>
        <item h="1" x="671"/>
        <item h="1" x="672"/>
        <item h="1" x="673"/>
        <item h="1" x="674"/>
        <item h="1" x="675"/>
        <item h="1" x="676"/>
        <item h="1" x="677"/>
        <item h="1" x="678"/>
        <item h="1" x="679"/>
        <item h="1" x="680"/>
        <item h="1" x="681"/>
        <item h="1" x="682"/>
        <item h="1" x="683"/>
        <item h="1" x="684"/>
        <item h="1" x="685"/>
        <item h="1" x="686"/>
        <item h="1" x="687"/>
        <item h="1" x="688"/>
        <item h="1" x="689"/>
        <item h="1" x="692"/>
        <item h="1" x="693"/>
        <item h="1" m="1" x="1361"/>
        <item h="1" m="1" x="1431"/>
        <item h="1" x="694"/>
        <item h="1" x="695"/>
        <item h="1" x="696"/>
        <item h="1" x="700"/>
        <item h="1" x="703"/>
        <item h="1" x="704"/>
        <item h="1" x="705"/>
        <item h="1" m="1" x="1405"/>
        <item h="1" x="706"/>
        <item h="1" x="707"/>
        <item h="1" x="708"/>
        <item h="1" x="709"/>
        <item h="1" m="1" x="1318"/>
        <item h="1" x="710"/>
        <item h="1" x="722"/>
        <item h="1" x="724"/>
        <item h="1" x="725"/>
        <item h="1" x="726"/>
        <item h="1" x="729"/>
        <item h="1" m="1" x="1424"/>
        <item h="1" x="730"/>
        <item h="1" x="731"/>
        <item h="1" x="732"/>
        <item h="1" x="733"/>
        <item h="1" x="735"/>
        <item h="1" x="736"/>
        <item h="1" x="741"/>
        <item h="1" x="742"/>
        <item h="1" x="743"/>
        <item h="1" x="744"/>
        <item h="1" x="745"/>
        <item h="1" x="746"/>
        <item h="1" x="747"/>
        <item h="1" x="748"/>
        <item h="1" x="749"/>
        <item h="1" x="750"/>
        <item h="1" x="751"/>
        <item h="1" x="752"/>
        <item h="1" m="1" x="1326"/>
        <item h="1" m="1" x="1406"/>
        <item h="1" x="753"/>
        <item h="1" x="754"/>
        <item h="1" m="1" x="1342"/>
        <item h="1" x="765"/>
        <item h="1" x="766"/>
        <item h="1" x="767"/>
        <item h="1" x="768"/>
        <item h="1" x="773"/>
        <item h="1" x="775"/>
        <item h="1" x="776"/>
        <item h="1" x="777"/>
        <item h="1" x="779"/>
        <item h="1" x="782"/>
        <item h="1" x="783"/>
        <item h="1" x="785"/>
        <item h="1" x="787"/>
        <item h="1" x="788"/>
        <item h="1" x="791"/>
        <item h="1" x="794"/>
        <item h="1" x="795"/>
        <item h="1" x="796"/>
        <item h="1" x="797"/>
        <item h="1" x="798"/>
        <item h="1" m="1" x="1349"/>
        <item h="1" m="1" x="1348"/>
        <item h="1" m="1" x="1347"/>
        <item h="1" m="1" x="1364"/>
        <item h="1" m="1" x="1363"/>
        <item h="1" m="1" x="1365"/>
        <item h="1" m="1" x="1371"/>
        <item h="1" m="1" x="1390"/>
        <item h="1" m="1" x="1372"/>
        <item h="1" m="1" x="1391"/>
        <item h="1" x="816"/>
        <item h="1" x="817"/>
        <item h="1" m="1" x="1327"/>
        <item h="1" m="1" x="1407"/>
        <item h="1" x="818"/>
        <item h="1" m="1" x="1343"/>
        <item h="1" x="819"/>
        <item h="1" x="820"/>
        <item h="1" x="821"/>
        <item h="1" x="822"/>
        <item h="1" x="823"/>
        <item h="1" x="853"/>
        <item h="1" x="854"/>
        <item h="1" x="855"/>
        <item h="1" x="856"/>
        <item h="1" x="857"/>
        <item h="1" x="858"/>
        <item h="1" x="859"/>
        <item h="1" x="862"/>
        <item h="1" x="906"/>
        <item h="1" x="907"/>
        <item h="1" x="920"/>
        <item h="1" x="922"/>
        <item h="1" x="923"/>
        <item h="1" x="932"/>
        <item h="1" x="933"/>
        <item h="1" x="936"/>
        <item h="1" x="939"/>
        <item h="1" x="943"/>
        <item h="1" x="944"/>
        <item h="1" x="946"/>
        <item h="1" x="949"/>
        <item h="1" x="956"/>
        <item h="1" m="1" x="1369"/>
        <item h="1" x="972"/>
        <item h="1" x="973"/>
        <item h="1" x="1212"/>
        <item h="1" x="1282"/>
        <item h="1" x="712"/>
        <item h="1" x="713"/>
        <item h="1" x="734"/>
        <item h="1" m="1" x="1298"/>
        <item h="1" x="909"/>
        <item h="1" x="813"/>
        <item h="1" x="814"/>
        <item h="1" x="815"/>
        <item h="1" m="1" x="1368"/>
        <item h="1" x="376"/>
        <item h="1" x="711"/>
        <item h="1" m="1" x="1420"/>
        <item h="1" m="1" x="1335"/>
        <item h="1" x="377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781"/>
        <item h="1" x="778"/>
        <item h="1" x="101"/>
        <item h="1" x="908"/>
        <item h="1" x="697"/>
        <item h="1" x="698"/>
        <item h="1" x="699"/>
        <item h="1" x="737"/>
        <item h="1" x="391"/>
        <item h="1" x="392"/>
        <item h="1" x="393"/>
        <item h="1" x="394"/>
        <item h="1" x="395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m="1" x="1434"/>
        <item h="1" x="411"/>
        <item h="1" x="412"/>
        <item h="1" x="413"/>
        <item h="1" x="414"/>
        <item h="1" x="415"/>
        <item h="1" x="416"/>
        <item h="1" x="417"/>
        <item h="1" x="418"/>
        <item h="1" x="419"/>
        <item h="1" x="420"/>
        <item h="1" x="421"/>
        <item h="1" x="422"/>
        <item h="1" x="423"/>
        <item h="1" x="424"/>
        <item h="1" x="425"/>
        <item h="1" x="426"/>
        <item h="1" x="786"/>
        <item h="1" x="789"/>
        <item h="1" x="792"/>
        <item h="1" x="829"/>
        <item h="1" x="830"/>
        <item h="1" x="831"/>
        <item h="1" m="1" x="1297"/>
        <item h="1" x="374"/>
        <item h="1" x="375"/>
        <item h="1" x="427"/>
        <item h="1" x="428"/>
        <item h="1" x="429"/>
        <item h="1" x="430"/>
        <item h="1" x="431"/>
        <item h="1" x="432"/>
        <item h="1" x="433"/>
        <item h="1" x="434"/>
        <item h="1" x="435"/>
        <item h="1" x="436"/>
        <item h="1" x="437"/>
        <item h="1" x="438"/>
        <item h="1" x="439"/>
        <item h="1" x="440"/>
        <item h="1" m="1" x="1291"/>
        <item h="1" x="913"/>
        <item h="1" x="915"/>
        <item h="1" x="97"/>
        <item h="1" x="911"/>
        <item h="1" x="912"/>
        <item h="1" x="914"/>
        <item h="1" x="102"/>
        <item h="1" x="948"/>
        <item h="1" x="921"/>
        <item h="1" x="924"/>
        <item h="1" x="993"/>
        <item h="1" x="952"/>
        <item h="1" x="951"/>
        <item h="1" x="953"/>
        <item h="1" x="954"/>
        <item h="1" x="955"/>
        <item h="1" x="994"/>
        <item h="1" x="934"/>
        <item h="1" x="935"/>
        <item h="1" x="969"/>
        <item h="1" x="937"/>
        <item h="1" x="938"/>
        <item h="1" x="940"/>
        <item h="1" x="941"/>
        <item h="1" x="957"/>
        <item h="1" x="958"/>
        <item h="1" x="950"/>
        <item h="1" x="959"/>
        <item h="1" x="960"/>
        <item h="1" x="961"/>
        <item h="1" x="942"/>
        <item h="1" x="945"/>
        <item h="1" x="962"/>
        <item h="1" x="947"/>
        <item h="1" x="963"/>
        <item h="1" x="964"/>
        <item h="1" x="965"/>
        <item h="1" x="966"/>
        <item h="1" x="967"/>
        <item h="1" x="968"/>
        <item h="1" x="970"/>
        <item h="1" x="971"/>
        <item h="1" x="974"/>
        <item h="1" x="975"/>
        <item h="1" x="976"/>
        <item h="1" x="977"/>
        <item h="1" x="978"/>
        <item h="1" x="979"/>
        <item h="1" x="980"/>
        <item h="1" x="981"/>
        <item h="1" x="103"/>
        <item h="1" x="982"/>
        <item h="1" x="910"/>
        <item h="1" x="983"/>
        <item h="1" x="984"/>
        <item h="1" x="985"/>
        <item h="1" x="986"/>
        <item h="1" x="987"/>
        <item h="1" x="988"/>
        <item h="1" x="770"/>
        <item h="1" x="989"/>
        <item h="1" x="990"/>
        <item h="1" x="991"/>
        <item h="1" x="992"/>
        <item h="1" x="925"/>
        <item h="1" x="926"/>
        <item h="1" x="441"/>
        <item h="1" x="442"/>
        <item h="1" x="443"/>
        <item h="1" x="444"/>
        <item m="1" x="1304"/>
        <item h="1" x="136"/>
        <item m="1" x="1299"/>
        <item m="1" x="1384"/>
        <item m="1" x="1292"/>
        <item h="1" x="1213"/>
        <item h="1" m="1" x="1414"/>
        <item h="1" m="1" x="1329"/>
        <item h="1" m="1" x="1408"/>
        <item h="1" m="1" x="1321"/>
        <item h="1" m="1" x="1403"/>
        <item h="1" x="928"/>
        <item h="1" x="927"/>
        <item h="1" x="793"/>
        <item h="1" x="65"/>
        <item h="1" x="66"/>
        <item h="1" m="1" x="1426"/>
        <item h="1" x="995"/>
        <item h="1" x="445"/>
        <item h="1" x="446"/>
        <item h="1" x="802"/>
        <item h="1" x="104"/>
        <item h="1" x="701"/>
        <item h="1" x="790"/>
        <item h="1" x="804"/>
        <item h="1" x="447"/>
        <item h="1" m="1" x="1362"/>
        <item h="1" x="448"/>
        <item h="1" x="826"/>
        <item h="1" x="799"/>
        <item h="1" x="449"/>
        <item h="1" x="534"/>
        <item h="1" x="535"/>
        <item h="1" x="536"/>
        <item h="1" x="690"/>
        <item h="1" x="929"/>
        <item h="1" x="997"/>
        <item h="1" x="998"/>
        <item h="1" x="999"/>
        <item h="1" x="1001"/>
        <item h="1" m="1" x="1340"/>
        <item h="1" x="1006"/>
        <item h="1" x="1007"/>
        <item h="1" x="1008"/>
        <item h="1" x="1009"/>
        <item h="1" x="1010"/>
        <item h="1" x="1011"/>
        <item h="1" m="1" x="1344"/>
        <item h="1" x="1012"/>
        <item h="1" x="1013"/>
        <item h="1" x="1014"/>
        <item h="1" x="1015"/>
        <item h="1" x="1016"/>
        <item h="1" x="1017"/>
        <item h="1" m="1" x="1355"/>
        <item h="1" x="1018"/>
        <item h="1" x="1022"/>
        <item h="1" m="1" x="1359"/>
        <item h="1" x="1024"/>
        <item h="1" x="1028"/>
        <item h="1" m="1" x="1324"/>
        <item h="1" x="1030"/>
        <item h="1" x="1035"/>
        <item h="1" m="1" x="1311"/>
        <item h="1" m="1" x="1397"/>
        <item h="1" m="1" x="1309"/>
        <item h="1" m="1" x="1395"/>
        <item h="1" x="450"/>
        <item h="1" x="451"/>
        <item h="1" x="452"/>
        <item h="1" x="930"/>
        <item h="1" x="931"/>
        <item h="1" x="1000"/>
        <item h="1" x="1002"/>
        <item h="1" x="1003"/>
        <item h="1" x="1031"/>
        <item h="1" m="1" x="1422"/>
        <item h="1" m="1" x="1338"/>
        <item h="1" m="1" x="1416"/>
        <item h="1" m="1" x="1330"/>
        <item h="1" m="1" x="1341"/>
        <item h="1" m="1" x="1357"/>
        <item h="1" m="1" x="1316"/>
        <item h="1" m="1" x="1283"/>
        <item h="1" m="1" x="1293"/>
        <item h="1" m="1" x="1313"/>
        <item h="1" m="1" x="1315"/>
        <item h="1" m="1" x="1317"/>
        <item h="1" m="1" x="1310"/>
        <item h="1" m="1" x="1314"/>
        <item h="1" m="1" x="1319"/>
        <item h="1" m="1" x="1328"/>
        <item h="1" m="1" x="1352"/>
        <item h="1" x="1209"/>
        <item h="1" m="1" x="1336"/>
        <item h="1" m="1" x="1350"/>
        <item h="1" m="1" x="1413"/>
        <item h="1" x="1210"/>
        <item h="1" x="1211"/>
        <item h="1" m="1" x="1367"/>
        <item h="1" x="738"/>
        <item h="1" x="739"/>
        <item h="1" x="740"/>
        <item h="1" x="1004"/>
        <item h="1" x="1005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519"/>
        <item h="1" x="520"/>
        <item h="1" x="521"/>
        <item h="1" x="522"/>
        <item h="1" x="523"/>
        <item h="1" x="524"/>
        <item h="1" x="525"/>
        <item h="1" x="526"/>
        <item h="1" x="527"/>
        <item h="1" x="691"/>
        <item h="1" x="702"/>
        <item h="1" x="714"/>
        <item h="1" x="715"/>
        <item h="1" x="716"/>
        <item h="1" x="717"/>
        <item h="1" x="718"/>
        <item h="1" x="719"/>
        <item h="1" x="720"/>
        <item h="1" m="1" x="1353"/>
        <item h="1" x="727"/>
        <item h="1" x="728"/>
        <item h="1" x="755"/>
        <item h="1" x="756"/>
        <item h="1" x="758"/>
        <item h="1" x="759"/>
        <item h="1" x="760"/>
        <item h="1" x="761"/>
        <item h="1" x="762"/>
        <item h="1" x="780"/>
        <item h="1" x="800"/>
        <item h="1" x="828"/>
        <item h="1" x="833"/>
        <item h="1" x="834"/>
        <item h="1" x="835"/>
        <item h="1" x="836"/>
        <item h="1" x="837"/>
        <item h="1" x="838"/>
        <item h="1" x="839"/>
        <item h="1" x="840"/>
        <item h="1" x="841"/>
        <item h="1" x="842"/>
        <item h="1" x="843"/>
        <item h="1" x="844"/>
        <item h="1" x="845"/>
        <item h="1" x="846"/>
        <item h="1" x="847"/>
        <item h="1" x="848"/>
        <item h="1" x="849"/>
        <item h="1" x="1019"/>
        <item h="1" x="1020"/>
        <item h="1" x="1021"/>
        <item h="1" x="1023"/>
        <item h="1" x="1025"/>
        <item h="1" x="1026"/>
        <item h="1" x="1027"/>
        <item h="1" x="1029"/>
        <item h="1" x="1032"/>
        <item h="1" x="1033"/>
        <item h="1" x="1034"/>
        <item h="1" x="1036"/>
        <item h="1" x="455"/>
        <item h="1" x="456"/>
        <item h="1" x="457"/>
        <item h="1" x="458"/>
        <item h="1" x="459"/>
        <item h="1" x="460"/>
        <item h="1" x="461"/>
        <item h="1" x="462"/>
        <item h="1" x="463"/>
        <item h="1" x="464"/>
        <item h="1" x="465"/>
        <item h="1" x="466"/>
        <item h="1" x="467"/>
        <item h="1" x="468"/>
        <item h="1" x="469"/>
        <item h="1" x="470"/>
        <item h="1" x="471"/>
        <item h="1" x="472"/>
        <item h="1" x="473"/>
        <item h="1" x="474"/>
        <item h="1" x="475"/>
        <item h="1" x="476"/>
        <item h="1" x="477"/>
        <item h="1" x="478"/>
        <item h="1" x="479"/>
        <item h="1" x="480"/>
        <item h="1" x="482"/>
        <item h="1" x="483"/>
        <item h="1" x="484"/>
        <item h="1" x="486"/>
        <item h="1" x="487"/>
        <item h="1" x="488"/>
        <item h="1" x="489"/>
        <item h="1" x="490"/>
        <item h="1" x="491"/>
        <item h="1" x="492"/>
        <item h="1" x="493"/>
        <item h="1" x="494"/>
        <item h="1" x="495"/>
        <item h="1" x="496"/>
        <item h="1" x="497"/>
        <item h="1" x="498"/>
        <item h="1" x="499"/>
        <item h="1" x="500"/>
        <item h="1" x="501"/>
        <item h="1" x="502"/>
        <item h="1" x="503"/>
        <item h="1" x="504"/>
        <item h="1" x="505"/>
        <item h="1" x="506"/>
        <item h="1" x="507"/>
        <item h="1" x="508"/>
        <item h="1" x="509"/>
        <item h="1" x="1208"/>
        <item h="1" x="916"/>
        <item h="1" x="784"/>
        <item h="1" x="1217"/>
        <item h="1" x="1218"/>
        <item h="1" x="1219"/>
        <item h="1" x="1220"/>
        <item h="1" x="1221"/>
        <item h="1" x="1222"/>
        <item h="1" x="1223"/>
        <item h="1" x="1224"/>
        <item h="1" x="1225"/>
        <item h="1" x="1226"/>
        <item h="1" x="1227"/>
        <item h="1" x="1228"/>
        <item h="1" x="1229"/>
        <item h="1" x="1230"/>
        <item h="1" x="1231"/>
        <item h="1" x="1232"/>
        <item h="1" x="1233"/>
        <item h="1" x="1234"/>
        <item h="1" x="1235"/>
        <item h="1" x="1236"/>
        <item h="1" x="1237"/>
        <item h="1" x="1238"/>
        <item h="1" x="1239"/>
        <item h="1" x="1240"/>
        <item h="1" x="1241"/>
        <item h="1" x="1242"/>
        <item h="1" x="1244"/>
        <item h="1" x="1245"/>
        <item h="1" x="1246"/>
        <item h="1" x="1248"/>
        <item h="1" x="1249"/>
        <item h="1" x="1250"/>
        <item h="1" x="1251"/>
        <item h="1" x="1252"/>
        <item h="1" x="1253"/>
        <item h="1" x="1254"/>
        <item h="1" x="1255"/>
        <item h="1" x="1256"/>
        <item h="1" x="1257"/>
        <item h="1" x="1258"/>
        <item h="1" x="1259"/>
        <item h="1" x="1260"/>
        <item h="1" x="1261"/>
        <item h="1" x="1262"/>
        <item h="1" x="1263"/>
        <item h="1" x="1264"/>
        <item h="1" x="1265"/>
        <item h="1" x="1266"/>
        <item h="1" x="1267"/>
        <item h="1" x="1268"/>
        <item h="1" x="1269"/>
        <item h="1" x="1270"/>
        <item h="1" x="1271"/>
        <item h="1" x="116"/>
        <item h="1" x="721"/>
        <item h="1" x="723"/>
        <item h="1" x="919"/>
        <item h="1" x="996"/>
        <item h="1" x="1037"/>
        <item h="1" x="1038"/>
        <item h="1" x="1039"/>
        <item h="1" x="1040"/>
        <item h="1" x="1041"/>
        <item h="1" x="1042"/>
        <item h="1" x="1043"/>
        <item h="1" x="1044"/>
        <item h="1" x="1045"/>
        <item h="1" x="1046"/>
        <item h="1" x="1047"/>
        <item h="1" x="1048"/>
        <item h="1" x="1049"/>
        <item h="1" x="1050"/>
        <item h="1" x="1051"/>
        <item h="1" x="1052"/>
        <item h="1" x="1053"/>
        <item h="1" x="1054"/>
        <item h="1" x="1055"/>
        <item h="1" x="1056"/>
        <item h="1" x="1057"/>
        <item h="1" x="1058"/>
        <item h="1" x="1059"/>
        <item h="1" x="1060"/>
        <item h="1" x="1061"/>
        <item h="1" x="1062"/>
        <item h="1" x="1063"/>
        <item h="1" x="1064"/>
        <item h="1" x="1065"/>
        <item h="1" x="1066"/>
        <item h="1" x="1067"/>
        <item h="1" x="1068"/>
        <item h="1" x="1117"/>
        <item h="1" x="1120"/>
        <item h="1" x="1121"/>
        <item h="1" x="1122"/>
        <item h="1" x="1123"/>
        <item h="1" x="827"/>
        <item h="1" x="115"/>
        <item h="1" x="123"/>
        <item h="1" x="124"/>
        <item h="1" x="125"/>
        <item h="1" x="126"/>
        <item h="1" x="1069"/>
        <item h="1" x="1070"/>
        <item h="1" x="1071"/>
        <item h="1" x="1072"/>
        <item h="1" x="1074"/>
        <item h="1" x="1086"/>
        <item h="1" x="1106"/>
        <item h="1" x="117"/>
        <item h="1" x="118"/>
        <item h="1" x="119"/>
        <item h="1" x="120"/>
        <item h="1" x="121"/>
        <item h="1" x="122"/>
        <item h="1" x="481"/>
        <item h="1" x="485"/>
        <item h="1" x="510"/>
        <item h="1" x="511"/>
        <item h="1" m="1" x="1383"/>
        <item h="1" x="512"/>
        <item h="1" x="513"/>
        <item h="1" x="514"/>
        <item h="1" m="1" x="1308"/>
        <item h="1" m="1" x="1394"/>
        <item h="1" m="1" x="1389"/>
        <item h="1" x="528"/>
        <item h="1" x="529"/>
        <item h="1" x="769"/>
        <item h="1" x="824"/>
        <item h="1" x="825"/>
        <item h="1" x="1073"/>
        <item h="1" x="1075"/>
        <item h="1" x="1076"/>
        <item h="1" x="1077"/>
        <item h="1" x="1078"/>
        <item h="1" x="1079"/>
        <item h="1" x="1080"/>
        <item h="1" x="1081"/>
        <item h="1" x="1082"/>
        <item h="1" x="1083"/>
        <item h="1" x="1084"/>
        <item h="1" x="1085"/>
        <item h="1" x="1087"/>
        <item h="1" x="1088"/>
        <item h="1" x="1089"/>
        <item h="1" x="1090"/>
        <item h="1" x="1091"/>
        <item h="1" x="1092"/>
        <item h="1" x="1093"/>
        <item h="1" x="1094"/>
        <item h="1" x="1095"/>
        <item h="1" x="1096"/>
        <item h="1" x="1097"/>
        <item h="1" x="1098"/>
        <item h="1" x="1099"/>
        <item h="1" x="1100"/>
        <item h="1" x="1101"/>
        <item h="1" x="1102"/>
        <item h="1" x="1103"/>
        <item h="1" x="1104"/>
        <item h="1" x="1105"/>
        <item h="1" x="1107"/>
        <item h="1" x="1108"/>
        <item h="1" x="1115"/>
        <item h="1" x="1118"/>
        <item h="1" x="1134"/>
        <item h="1" x="516"/>
        <item h="1" x="517"/>
        <item h="1" x="518"/>
        <item h="1" x="860"/>
        <item h="1" x="863"/>
        <item h="1" x="864"/>
        <item h="1" x="865"/>
        <item h="1" x="866"/>
        <item h="1" x="868"/>
        <item h="1" x="870"/>
        <item h="1" x="871"/>
        <item h="1" x="872"/>
        <item h="1" x="875"/>
        <item h="1" x="876"/>
        <item h="1" x="515"/>
        <item h="1" x="771"/>
        <item h="1" x="772"/>
        <item h="1" x="774"/>
        <item h="1" x="801"/>
        <item h="1" x="1243"/>
        <item h="1" x="1247"/>
        <item h="1" x="1272"/>
        <item h="1" x="1273"/>
        <item h="1" x="1274"/>
        <item h="1" x="1275"/>
        <item h="1" x="1276"/>
        <item h="1" x="1277"/>
        <item h="1" x="1278"/>
        <item h="1" x="1279"/>
        <item h="1" x="1280"/>
        <item h="1" x="1281"/>
        <item h="1" x="803"/>
        <item h="1" x="917"/>
        <item h="1" x="918"/>
        <item h="1" x="530"/>
        <item h="1" x="531"/>
        <item h="1" x="757"/>
        <item h="1" x="832"/>
        <item h="1" x="850"/>
        <item h="1" x="851"/>
        <item h="1" x="852"/>
        <item h="1" x="861"/>
        <item h="1" x="867"/>
        <item h="1" x="869"/>
        <item h="1" x="873"/>
        <item h="1" x="874"/>
        <item h="1" x="877"/>
        <item h="1" x="878"/>
        <item h="1" x="879"/>
        <item h="1" x="880"/>
        <item h="1" x="881"/>
        <item h="1" x="882"/>
        <item h="1" x="883"/>
        <item h="1" x="884"/>
        <item h="1" x="885"/>
        <item h="1" x="886"/>
        <item h="1" x="887"/>
        <item h="1" x="888"/>
        <item h="1" x="889"/>
        <item h="1" x="890"/>
        <item h="1" x="891"/>
        <item h="1" x="892"/>
        <item h="1" x="893"/>
        <item h="1" x="894"/>
        <item h="1" x="895"/>
        <item h="1" x="896"/>
        <item h="1" x="897"/>
        <item h="1" x="898"/>
        <item h="1" x="899"/>
        <item h="1" x="900"/>
        <item h="1" x="901"/>
        <item h="1" x="902"/>
        <item h="1" x="903"/>
        <item h="1" x="904"/>
        <item h="1" x="127"/>
        <item h="1" x="128"/>
        <item h="1" x="129"/>
        <item h="1" x="130"/>
        <item h="1" x="131"/>
        <item h="1" x="763"/>
        <item h="1" x="764"/>
        <item h="1" x="805"/>
        <item h="1" x="806"/>
        <item h="1" x="807"/>
        <item h="1" x="808"/>
        <item h="1" x="809"/>
        <item h="1" x="810"/>
        <item h="1" x="811"/>
        <item h="1" x="812"/>
        <item h="1" x="905"/>
        <item h="1" x="1109"/>
        <item h="1" x="1110"/>
        <item h="1" x="1111"/>
        <item h="1" x="1112"/>
        <item h="1" x="1113"/>
        <item h="1" x="1114"/>
        <item h="1" x="1116"/>
        <item h="1" x="1119"/>
        <item h="1" x="1124"/>
        <item h="1" x="1125"/>
        <item h="1" x="1126"/>
        <item h="1" x="1127"/>
        <item h="1" x="1128"/>
        <item h="1" x="1129"/>
        <item h="1" x="1130"/>
        <item h="1" x="1131"/>
        <item h="1" x="1132"/>
        <item h="1" x="1133"/>
        <item h="1" x="1135"/>
        <item h="1" x="1136"/>
        <item h="1" x="1137"/>
        <item h="1" x="1138"/>
        <item h="1" x="1139"/>
        <item h="1" x="1140"/>
        <item h="1" x="1141"/>
        <item h="1" x="1142"/>
        <item h="1" x="1143"/>
        <item h="1" x="1144"/>
        <item h="1" x="1145"/>
        <item h="1" x="1146"/>
        <item h="1" x="1147"/>
        <item h="1" x="1148"/>
        <item h="1" x="1149"/>
        <item h="1" x="1150"/>
        <item h="1" x="1151"/>
        <item h="1" x="1152"/>
        <item h="1" x="1153"/>
        <item h="1" x="1154"/>
        <item h="1" x="1155"/>
        <item h="1" x="1156"/>
        <item h="1" x="1157"/>
        <item h="1" x="1158"/>
        <item h="1" x="1159"/>
        <item h="1" x="1160"/>
        <item h="1" x="1161"/>
        <item h="1" x="1162"/>
        <item h="1" x="1163"/>
        <item h="1" x="1164"/>
        <item h="1" x="1165"/>
        <item h="1" x="1166"/>
        <item h="1" x="1167"/>
        <item h="1" x="1168"/>
        <item h="1" x="1169"/>
        <item h="1" x="1170"/>
        <item h="1" x="1171"/>
        <item h="1" x="1172"/>
        <item h="1" x="1173"/>
        <item h="1" x="1174"/>
        <item h="1" x="1175"/>
        <item h="1" x="1176"/>
        <item h="1" x="1177"/>
        <item h="1" x="1178"/>
        <item h="1" x="1179"/>
        <item h="1" x="1180"/>
        <item h="1" x="1181"/>
        <item h="1" x="1182"/>
        <item h="1" x="1183"/>
        <item h="1" x="1184"/>
        <item h="1" x="1185"/>
        <item h="1" x="1186"/>
        <item h="1" x="1187"/>
        <item h="1" x="1188"/>
        <item h="1" x="1189"/>
        <item h="1" x="1190"/>
        <item h="1" x="1191"/>
        <item h="1" x="1192"/>
        <item h="1" x="1193"/>
        <item h="1" x="1194"/>
        <item h="1" x="1195"/>
        <item h="1" x="1196"/>
        <item h="1" x="1197"/>
        <item h="1" x="1198"/>
        <item h="1" x="1199"/>
        <item h="1" x="1200"/>
        <item h="1" x="1201"/>
        <item h="1" x="1202"/>
        <item h="1" x="1203"/>
        <item h="1" x="1204"/>
        <item h="1" x="1205"/>
        <item h="1" x="1206"/>
        <item h="1" x="1207"/>
        <item h="1" x="1215"/>
        <item h="1" x="1216"/>
        <item h="1" x="1214"/>
      </items>
    </pivotField>
    <pivotField axis="axisRow" compact="0" outline="0" showAll="0" defaultSubtotal="0">
      <items count="1604">
        <item x="55"/>
        <item x="587"/>
        <item m="1" x="1286"/>
        <item x="582"/>
        <item x="61"/>
        <item m="1" x="1564"/>
        <item x="625"/>
        <item x="520"/>
        <item x="519"/>
        <item m="1" x="1430"/>
        <item m="1" x="1272"/>
        <item x="570"/>
        <item m="1" x="1380"/>
        <item x="572"/>
        <item x="611"/>
        <item x="35"/>
        <item x="34"/>
        <item m="1" x="1241"/>
        <item x="36"/>
        <item x="37"/>
        <item x="569"/>
        <item x="38"/>
        <item x="647"/>
        <item m="1" x="1476"/>
        <item m="1" x="1547"/>
        <item m="1" x="1404"/>
        <item x="616"/>
        <item x="73"/>
        <item x="630"/>
        <item x="880"/>
        <item x="584"/>
        <item m="1" x="1466"/>
        <item x="893"/>
        <item x="617"/>
        <item m="1" x="1551"/>
        <item x="638"/>
        <item x="602"/>
        <item m="1" x="1498"/>
        <item m="1" x="1341"/>
        <item x="626"/>
        <item x="528"/>
        <item m="1" x="1376"/>
        <item x="499"/>
        <item m="1" x="1285"/>
        <item m="1" x="1599"/>
        <item x="618"/>
        <item x="851"/>
        <item m="1" x="1492"/>
        <item x="548"/>
        <item m="1" x="1347"/>
        <item x="76"/>
        <item x="75"/>
        <item x="77"/>
        <item x="619"/>
        <item x="639"/>
        <item x="530"/>
        <item x="0"/>
        <item x="580"/>
        <item m="1" x="1578"/>
        <item x="577"/>
        <item x="573"/>
        <item x="578"/>
        <item x="574"/>
        <item x="493"/>
        <item x="575"/>
        <item x="495"/>
        <item m="1" x="1500"/>
        <item x="576"/>
        <item x="496"/>
        <item x="497"/>
        <item m="1" x="1385"/>
        <item m="1" x="1569"/>
        <item x="608"/>
        <item m="1" x="1312"/>
        <item m="1" x="1236"/>
        <item x="32"/>
        <item m="1" x="1519"/>
        <item x="62"/>
        <item m="1" x="1584"/>
        <item x="607"/>
        <item x="606"/>
        <item m="1" x="1386"/>
        <item m="1" x="1315"/>
        <item x="19"/>
        <item m="1" x="1472"/>
        <item m="1" x="1260"/>
        <item m="1" x="1382"/>
        <item m="1" x="1252"/>
        <item m="1" x="1261"/>
        <item x="18"/>
        <item x="539"/>
        <item m="1" x="1374"/>
        <item m="1" x="1253"/>
        <item m="1" x="1254"/>
        <item x="538"/>
        <item m="1" x="1440"/>
        <item m="1" x="1495"/>
        <item m="1" x="1255"/>
        <item m="1" x="1441"/>
        <item m="1" x="1256"/>
        <item x="25"/>
        <item x="540"/>
        <item m="1" x="1257"/>
        <item m="1" x="1442"/>
        <item x="541"/>
        <item x="544"/>
        <item m="1" x="1258"/>
        <item x="545"/>
        <item m="1" x="1259"/>
        <item m="1" x="1443"/>
        <item x="546"/>
        <item x="547"/>
        <item x="549"/>
        <item x="550"/>
        <item x="604"/>
        <item x="603"/>
        <item x="543"/>
        <item x="542"/>
        <item x="605"/>
        <item x="620"/>
        <item x="850"/>
        <item x="700"/>
        <item x="640"/>
        <item x="621"/>
        <item m="1" x="1346"/>
        <item x="494"/>
        <item m="1" x="1504"/>
        <item x="628"/>
        <item x="503"/>
        <item x="622"/>
        <item x="641"/>
        <item x="614"/>
        <item m="1" x="1345"/>
        <item x="79"/>
        <item x="501"/>
        <item m="1" x="1419"/>
        <item x="615"/>
        <item m="1" x="1595"/>
        <item m="1" x="1360"/>
        <item x="30"/>
        <item m="1" x="1467"/>
        <item m="1" x="1247"/>
        <item m="1" x="1265"/>
        <item m="1" x="1600"/>
        <item m="1" x="1463"/>
        <item x="3"/>
        <item m="1" x="1244"/>
        <item x="4"/>
        <item x="5"/>
        <item m="1" x="1245"/>
        <item x="7"/>
        <item x="8"/>
        <item x="9"/>
        <item x="10"/>
        <item x="11"/>
        <item x="12"/>
        <item x="13"/>
        <item m="1" x="1246"/>
        <item x="14"/>
        <item x="579"/>
        <item x="498"/>
        <item x="623"/>
        <item x="888"/>
        <item m="1" x="1283"/>
        <item m="1" x="1330"/>
        <item m="1" x="1233"/>
        <item x="81"/>
        <item m="1" x="1368"/>
        <item m="1" x="1515"/>
        <item x="634"/>
        <item x="523"/>
        <item x="74"/>
        <item m="1" x="1574"/>
        <item x="585"/>
        <item x="80"/>
        <item x="589"/>
        <item x="662"/>
        <item x="631"/>
        <item x="410"/>
        <item x="692"/>
        <item m="1" x="1296"/>
        <item x="489"/>
        <item x="488"/>
        <item m="1" x="1300"/>
        <item m="1" x="1305"/>
        <item m="1" x="1597"/>
        <item x="633"/>
        <item x="97"/>
        <item x="92"/>
        <item m="1" x="1437"/>
        <item x="95"/>
        <item x="637"/>
        <item x="636"/>
        <item x="643"/>
        <item x="642"/>
        <item x="627"/>
        <item x="586"/>
        <item x="527"/>
        <item x="702"/>
        <item m="1" x="1306"/>
        <item x="890"/>
        <item x="78"/>
        <item x="68"/>
        <item x="72"/>
        <item x="703"/>
        <item m="1" x="1520"/>
        <item m="1" x="1243"/>
        <item m="1" x="1444"/>
        <item x="716"/>
        <item x="571"/>
        <item x="635"/>
        <item x="69"/>
        <item x="732"/>
        <item x="917"/>
        <item x="517"/>
        <item x="524"/>
        <item x="518"/>
        <item x="525"/>
        <item x="529"/>
        <item x="531"/>
        <item x="610"/>
        <item x="513"/>
        <item x="512"/>
        <item m="1" x="1529"/>
        <item m="1" x="1593"/>
        <item x="562"/>
        <item m="1" x="1454"/>
        <item x="632"/>
        <item m="1" x="1242"/>
        <item m="1" x="1249"/>
        <item x="533"/>
        <item m="1" x="1405"/>
        <item m="1" x="1434"/>
        <item x="680"/>
        <item x="681"/>
        <item x="682"/>
        <item m="1" x="1289"/>
        <item x="563"/>
        <item x="650"/>
        <item m="1" x="1530"/>
        <item x="766"/>
        <item m="1" x="1546"/>
        <item m="1" x="1562"/>
        <item x="567"/>
        <item x="565"/>
        <item x="590"/>
        <item x="536"/>
        <item x="876"/>
        <item m="1" x="1280"/>
        <item m="1" x="1456"/>
        <item x="515"/>
        <item x="514"/>
        <item x="502"/>
        <item x="522"/>
        <item x="516"/>
        <item x="521"/>
        <item x="532"/>
        <item m="1" x="1589"/>
        <item m="1" x="1576"/>
        <item x="646"/>
        <item x="675"/>
        <item x="409"/>
        <item x="510"/>
        <item x="505"/>
        <item x="504"/>
        <item x="506"/>
        <item x="508"/>
        <item x="511"/>
        <item x="588"/>
        <item x="583"/>
        <item x="509"/>
        <item x="507"/>
        <item x="564"/>
        <item m="1" x="1535"/>
        <item m="1" x="1228"/>
        <item x="130"/>
        <item x="558"/>
        <item m="1" x="1502"/>
        <item m="1" x="1474"/>
        <item x="609"/>
        <item x="560"/>
        <item x="561"/>
        <item x="535"/>
        <item x="534"/>
        <item x="877"/>
        <item x="900"/>
        <item m="1" x="1335"/>
        <item x="867"/>
        <item x="568"/>
        <item x="99"/>
        <item m="1" x="1567"/>
        <item m="1" x="1420"/>
        <item m="1" x="1298"/>
        <item x="94"/>
        <item x="56"/>
        <item x="57"/>
        <item x="613"/>
        <item x="70"/>
        <item x="82"/>
        <item x="83"/>
        <item x="691"/>
        <item x="694"/>
        <item x="696"/>
        <item x="698"/>
        <item x="693"/>
        <item x="695"/>
        <item x="697"/>
        <item x="699"/>
        <item x="770"/>
        <item x="704"/>
        <item x="767"/>
        <item x="768"/>
        <item m="1" x="1509"/>
        <item x="717"/>
        <item x="765"/>
        <item x="800"/>
        <item x="664"/>
        <item x="526"/>
        <item x="883"/>
        <item x="612"/>
        <item x="67"/>
        <item x="557"/>
        <item x="556"/>
        <item m="1" x="1452"/>
        <item m="1" x="1468"/>
        <item m="1" x="1477"/>
        <item m="1" x="1424"/>
        <item m="1" x="1433"/>
        <item x="735"/>
        <item x="738"/>
        <item x="741"/>
        <item x="715"/>
        <item x="726"/>
        <item x="727"/>
        <item x="729"/>
        <item x="733"/>
        <item x="737"/>
        <item x="725"/>
        <item m="1" x="1240"/>
        <item m="1" x="1273"/>
        <item m="1" x="1303"/>
        <item m="1" x="1276"/>
        <item m="1" x="1304"/>
        <item m="1" x="1248"/>
        <item m="1" x="1395"/>
        <item x="745"/>
        <item x="559"/>
        <item m="1" x="1379"/>
        <item x="86"/>
        <item x="87"/>
        <item x="648"/>
        <item x="33"/>
        <item x="71"/>
        <item x="566"/>
        <item x="500"/>
        <item x="663"/>
        <item x="887"/>
        <item x="764"/>
        <item x="763"/>
        <item x="335"/>
        <item x="336"/>
        <item x="337"/>
        <item x="338"/>
        <item x="339"/>
        <item x="340"/>
        <item x="343"/>
        <item x="342"/>
        <item x="341"/>
        <item x="344"/>
        <item x="345"/>
        <item x="362"/>
        <item x="363"/>
        <item x="364"/>
        <item x="365"/>
        <item x="366"/>
        <item x="367"/>
        <item x="368"/>
        <item x="369"/>
        <item x="371"/>
        <item x="370"/>
        <item x="263"/>
        <item x="264"/>
        <item x="265"/>
        <item x="266"/>
        <item x="267"/>
        <item x="268"/>
        <item x="269"/>
        <item x="270"/>
        <item x="273"/>
        <item x="274"/>
        <item x="275"/>
        <item x="276"/>
        <item x="281"/>
        <item x="282"/>
        <item x="271"/>
        <item x="272"/>
        <item x="277"/>
        <item x="278"/>
        <item x="279"/>
        <item x="280"/>
        <item x="241"/>
        <item x="242"/>
        <item x="243"/>
        <item x="244"/>
        <item x="245"/>
        <item x="246"/>
        <item x="247"/>
        <item x="248"/>
        <item x="249"/>
        <item x="250"/>
        <item x="253"/>
        <item x="254"/>
        <item x="255"/>
        <item x="256"/>
        <item x="261"/>
        <item x="262"/>
        <item x="251"/>
        <item x="252"/>
        <item x="257"/>
        <item x="258"/>
        <item x="259"/>
        <item x="260"/>
        <item x="167"/>
        <item x="168"/>
        <item x="169"/>
        <item x="170"/>
        <item x="171"/>
        <item x="172"/>
        <item x="174"/>
        <item x="173"/>
        <item x="175"/>
        <item x="176"/>
        <item x="157"/>
        <item x="158"/>
        <item x="159"/>
        <item x="160"/>
        <item x="161"/>
        <item x="162"/>
        <item x="164"/>
        <item x="163"/>
        <item x="165"/>
        <item x="166"/>
        <item x="177"/>
        <item x="178"/>
        <item x="179"/>
        <item x="180"/>
        <item x="181"/>
        <item x="182"/>
        <item x="183"/>
        <item x="184"/>
        <item x="185"/>
        <item x="186"/>
        <item x="147"/>
        <item x="148"/>
        <item x="149"/>
        <item x="150"/>
        <item x="151"/>
        <item x="152"/>
        <item x="154"/>
        <item x="153"/>
        <item x="155"/>
        <item x="156"/>
        <item x="135"/>
        <item x="136"/>
        <item x="137"/>
        <item x="138"/>
        <item x="139"/>
        <item x="140"/>
        <item x="142"/>
        <item x="143"/>
        <item x="144"/>
        <item x="141"/>
        <item x="145"/>
        <item x="146"/>
        <item x="309"/>
        <item x="310"/>
        <item x="311"/>
        <item x="312"/>
        <item x="313"/>
        <item x="314"/>
        <item x="315"/>
        <item x="316"/>
        <item x="317"/>
        <item x="318"/>
        <item x="297"/>
        <item x="298"/>
        <item x="299"/>
        <item x="300"/>
        <item x="301"/>
        <item x="302"/>
        <item x="304"/>
        <item x="305"/>
        <item x="306"/>
        <item x="303"/>
        <item x="307"/>
        <item x="308"/>
        <item x="290"/>
        <item x="291"/>
        <item x="292"/>
        <item x="293"/>
        <item x="295"/>
        <item x="231"/>
        <item x="232"/>
        <item x="233"/>
        <item x="234"/>
        <item x="235"/>
        <item x="236"/>
        <item x="238"/>
        <item x="237"/>
        <item x="239"/>
        <item x="240"/>
        <item x="283"/>
        <item x="284"/>
        <item x="285"/>
        <item x="287"/>
        <item x="286"/>
        <item x="288"/>
        <item x="289"/>
        <item x="319"/>
        <item x="320"/>
        <item x="321"/>
        <item x="322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188"/>
        <item x="189"/>
        <item x="187"/>
        <item x="190"/>
        <item x="191"/>
        <item x="192"/>
        <item x="193"/>
        <item x="194"/>
        <item x="196"/>
        <item x="195"/>
        <item x="197"/>
        <item x="198"/>
        <item x="219"/>
        <item x="220"/>
        <item x="221"/>
        <item x="222"/>
        <item x="223"/>
        <item x="224"/>
        <item x="225"/>
        <item x="226"/>
        <item x="227"/>
        <item x="229"/>
        <item x="228"/>
        <item x="230"/>
        <item x="354"/>
        <item x="355"/>
        <item x="356"/>
        <item x="357"/>
        <item x="359"/>
        <item x="358"/>
        <item x="360"/>
        <item x="361"/>
        <item m="1" x="1526"/>
        <item m="1" x="1556"/>
        <item m="1" x="1538"/>
        <item m="1" x="1561"/>
        <item m="1" x="1343"/>
        <item m="1" x="1344"/>
        <item x="330"/>
        <item m="1" x="1539"/>
        <item x="334"/>
        <item x="329"/>
        <item m="1" x="1540"/>
        <item x="333"/>
        <item x="346"/>
        <item x="347"/>
        <item x="348"/>
        <item x="349"/>
        <item x="350"/>
        <item x="351"/>
        <item x="352"/>
        <item x="353"/>
        <item x="212"/>
        <item x="211"/>
        <item x="213"/>
        <item x="214"/>
        <item x="215"/>
        <item x="216"/>
        <item x="217"/>
        <item x="218"/>
        <item x="723"/>
        <item x="581"/>
        <item m="1" x="1230"/>
        <item x="537"/>
        <item x="555"/>
        <item m="1" x="1251"/>
        <item x="54"/>
        <item m="1" x="1326"/>
        <item x="685"/>
        <item x="554"/>
        <item x="132"/>
        <item x="133"/>
        <item m="1" x="1438"/>
        <item m="1" x="1321"/>
        <item m="1" x="1381"/>
        <item x="629"/>
        <item x="916"/>
        <item m="1" x="1363"/>
        <item m="1" x="1309"/>
        <item m="1" x="1310"/>
        <item m="1" x="1390"/>
        <item m="1" x="1383"/>
        <item m="1" x="1391"/>
        <item m="1" x="1392"/>
        <item m="1" x="1393"/>
        <item x="599"/>
        <item m="1" x="1394"/>
        <item m="1" x="1555"/>
        <item x="718"/>
        <item x="63"/>
        <item x="89"/>
        <item m="1" x="1501"/>
        <item x="801"/>
        <item x="802"/>
        <item x="803"/>
        <item x="624"/>
        <item x="553"/>
        <item x="98"/>
        <item m="1" x="1445"/>
        <item x="93"/>
        <item x="131"/>
        <item x="649"/>
        <item x="659"/>
        <item x="658"/>
        <item m="1" x="1317"/>
        <item m="1" x="1278"/>
        <item x="1156"/>
        <item x="661"/>
        <item x="660"/>
        <item x="551"/>
        <item x="552"/>
        <item x="799"/>
        <item x="591"/>
        <item x="592"/>
        <item x="593"/>
        <item x="594"/>
        <item m="1" x="1487"/>
        <item x="595"/>
        <item m="1" x="1488"/>
        <item m="1" x="1489"/>
        <item x="66"/>
        <item x="60"/>
        <item x="59"/>
        <item x="1226"/>
        <item x="701"/>
        <item m="1" x="1327"/>
        <item m="1" x="1563"/>
        <item x="666"/>
        <item x="744"/>
        <item x="294"/>
        <item x="296"/>
        <item x="667"/>
        <item x="684"/>
        <item m="1" x="1494"/>
        <item x="853"/>
        <item x="760"/>
        <item x="761"/>
        <item x="762"/>
        <item m="1" x="1469"/>
        <item x="769"/>
        <item m="1" x="1523"/>
        <item x="686"/>
        <item x="665"/>
        <item m="1" x="1337"/>
        <item m="1" x="1336"/>
        <item x="372"/>
        <item m="1" x="1533"/>
        <item x="373"/>
        <item m="1" x="1459"/>
        <item m="1" x="1446"/>
        <item x="100"/>
        <item m="1" x="1340"/>
        <item x="651"/>
        <item m="1" x="1232"/>
        <item x="653"/>
        <item x="687"/>
        <item x="374"/>
        <item x="375"/>
        <item x="376"/>
        <item x="377"/>
        <item x="378"/>
        <item x="379"/>
        <item x="384"/>
        <item x="385"/>
        <item x="386"/>
        <item x="387"/>
        <item m="1" x="1471"/>
        <item m="1" x="1485"/>
        <item m="1" x="1429"/>
        <item x="776"/>
        <item x="777"/>
        <item x="778"/>
        <item m="1" x="1554"/>
        <item x="657"/>
        <item m="1" x="1403"/>
        <item m="1" x="1402"/>
        <item m="1" x="1319"/>
        <item x="388"/>
        <item x="389"/>
        <item x="390"/>
        <item x="391"/>
        <item x="392"/>
        <item m="1" x="1250"/>
        <item x="394"/>
        <item x="395"/>
        <item x="396"/>
        <item x="397"/>
        <item x="398"/>
        <item m="1" x="1238"/>
        <item x="683"/>
        <item x="806"/>
        <item m="1" x="1417"/>
        <item x="857"/>
        <item m="1" x="1231"/>
        <item m="1" x="1571"/>
        <item x="855"/>
        <item x="856"/>
        <item x="858"/>
        <item m="1" x="1234"/>
        <item x="892"/>
        <item x="865"/>
        <item x="868"/>
        <item x="937"/>
        <item x="896"/>
        <item x="895"/>
        <item x="897"/>
        <item x="898"/>
        <item x="899"/>
        <item m="1" x="1534"/>
        <item x="878"/>
        <item x="879"/>
        <item x="913"/>
        <item x="881"/>
        <item x="882"/>
        <item x="884"/>
        <item x="885"/>
        <item x="901"/>
        <item x="902"/>
        <item x="894"/>
        <item x="903"/>
        <item x="904"/>
        <item x="905"/>
        <item x="886"/>
        <item x="889"/>
        <item x="906"/>
        <item x="891"/>
        <item x="907"/>
        <item x="908"/>
        <item x="909"/>
        <item x="910"/>
        <item x="911"/>
        <item x="912"/>
        <item x="914"/>
        <item x="915"/>
        <item x="918"/>
        <item x="919"/>
        <item x="920"/>
        <item x="921"/>
        <item x="922"/>
        <item x="923"/>
        <item x="924"/>
        <item x="925"/>
        <item x="102"/>
        <item x="926"/>
        <item x="854"/>
        <item x="927"/>
        <item x="928"/>
        <item x="929"/>
        <item x="930"/>
        <item x="931"/>
        <item x="932"/>
        <item m="1" x="1582"/>
        <item x="933"/>
        <item x="934"/>
        <item x="935"/>
        <item x="936"/>
        <item m="1" x="1322"/>
        <item m="1" x="1370"/>
        <item x="852"/>
        <item x="859"/>
        <item x="400"/>
        <item x="393"/>
        <item x="399"/>
        <item m="1" x="1389"/>
        <item x="96"/>
        <item m="1" x="1354"/>
        <item x="938"/>
        <item x="134"/>
        <item m="1" x="1320"/>
        <item m="1" x="1353"/>
        <item m="1" x="1352"/>
        <item m="1" x="1338"/>
        <item x="720"/>
        <item x="1157"/>
        <item m="1" x="1323"/>
        <item x="872"/>
        <item x="871"/>
        <item x="743"/>
        <item x="323"/>
        <item x="324"/>
        <item x="325"/>
        <item x="326"/>
        <item x="327"/>
        <item x="328"/>
        <item x="331"/>
        <item x="332"/>
        <item x="380"/>
        <item x="381"/>
        <item x="382"/>
        <item x="383"/>
        <item m="1" x="1455"/>
        <item x="64"/>
        <item x="65"/>
        <item m="1" x="1334"/>
        <item x="939"/>
        <item m="1" x="1271"/>
        <item x="401"/>
        <item m="1" x="1375"/>
        <item x="749"/>
        <item x="103"/>
        <item x="655"/>
        <item x="740"/>
        <item m="1" x="1596"/>
        <item m="1" x="1453"/>
        <item m="1" x="1269"/>
        <item m="1" x="1373"/>
        <item x="773"/>
        <item x="746"/>
        <item m="1" x="1308"/>
        <item x="403"/>
        <item x="404"/>
        <item x="402"/>
        <item m="1" x="1508"/>
        <item x="405"/>
        <item x="490"/>
        <item x="491"/>
        <item x="492"/>
        <item x="644"/>
        <item x="873"/>
        <item x="941"/>
        <item x="942"/>
        <item x="943"/>
        <item x="945"/>
        <item m="1" x="1465"/>
        <item x="950"/>
        <item x="951"/>
        <item x="952"/>
        <item x="953"/>
        <item x="954"/>
        <item x="955"/>
        <item m="1" x="1348"/>
        <item x="956"/>
        <item x="957"/>
        <item x="959"/>
        <item x="960"/>
        <item x="961"/>
        <item m="1" x="1311"/>
        <item x="962"/>
        <item x="966"/>
        <item m="1" x="1439"/>
        <item x="968"/>
        <item x="972"/>
        <item m="1" x="1328"/>
        <item x="974"/>
        <item x="979"/>
        <item x="1"/>
        <item x="2"/>
        <item m="1" x="1566"/>
        <item m="1" x="1349"/>
        <item m="1" x="1421"/>
        <item x="6"/>
        <item x="15"/>
        <item x="16"/>
        <item m="1" x="1414"/>
        <item x="17"/>
        <item m="1" x="1301"/>
        <item x="20"/>
        <item m="1" x="1399"/>
        <item x="21"/>
        <item x="22"/>
        <item m="1" x="1479"/>
        <item m="1" x="1281"/>
        <item x="23"/>
        <item m="1" x="1531"/>
        <item x="24"/>
        <item m="1" x="1400"/>
        <item m="1" x="1532"/>
        <item x="26"/>
        <item x="27"/>
        <item x="28"/>
        <item x="29"/>
        <item x="31"/>
        <item m="1" x="1357"/>
        <item m="1" x="1358"/>
        <item m="1" x="1557"/>
        <item m="1" x="1361"/>
        <item x="58"/>
        <item x="84"/>
        <item x="85"/>
        <item x="88"/>
        <item x="90"/>
        <item x="91"/>
        <item x="101"/>
        <item m="1" x="1378"/>
        <item m="1" x="1418"/>
        <item m="1" x="1266"/>
        <item m="1" x="1518"/>
        <item x="406"/>
        <item x="407"/>
        <item x="408"/>
        <item m="1" x="1460"/>
        <item x="652"/>
        <item x="654"/>
        <item x="751"/>
        <item m="1" x="1542"/>
        <item m="1" x="1560"/>
        <item m="1" x="1356"/>
        <item x="944"/>
        <item x="946"/>
        <item m="1" x="1496"/>
        <item x="975"/>
        <item m="1" x="1558"/>
        <item m="1" x="1521"/>
        <item m="1" x="1586"/>
        <item m="1" x="1478"/>
        <item m="1" x="1295"/>
        <item m="1" x="1299"/>
        <item m="1" x="1333"/>
        <item m="1" x="1559"/>
        <item m="1" x="1268"/>
        <item m="1" x="1590"/>
        <item m="1" x="1591"/>
        <item m="1" x="1426"/>
        <item m="1" x="1427"/>
        <item m="1" x="1350"/>
        <item m="1" x="1585"/>
        <item m="1" x="1552"/>
        <item m="1" x="1512"/>
        <item x="1153"/>
        <item m="1" x="1332"/>
        <item m="1" x="1464"/>
        <item m="1" x="1314"/>
        <item x="1154"/>
        <item x="1155"/>
        <item m="1" x="1588"/>
        <item x="688"/>
        <item x="689"/>
        <item x="690"/>
        <item x="948"/>
        <item x="949"/>
        <item m="1" x="1587"/>
        <item m="1" x="1583"/>
        <item m="1" x="1362"/>
        <item x="864"/>
        <item x="869"/>
        <item x="870"/>
        <item x="875"/>
        <item m="1" x="1425"/>
        <item x="39"/>
        <item x="40"/>
        <item x="41"/>
        <item x="42"/>
        <item x="43"/>
        <item x="44"/>
        <item x="45"/>
        <item x="46"/>
        <item m="1" x="1329"/>
        <item x="48"/>
        <item x="49"/>
        <item x="50"/>
        <item x="51"/>
        <item x="52"/>
        <item x="53"/>
        <item m="1" x="1384"/>
        <item x="104"/>
        <item m="1" x="1516"/>
        <item x="106"/>
        <item x="107"/>
        <item x="108"/>
        <item x="109"/>
        <item x="110"/>
        <item x="111"/>
        <item x="112"/>
        <item x="113"/>
        <item x="475"/>
        <item x="476"/>
        <item x="477"/>
        <item x="478"/>
        <item x="479"/>
        <item x="480"/>
        <item x="481"/>
        <item x="482"/>
        <item x="483"/>
        <item x="645"/>
        <item x="656"/>
        <item x="668"/>
        <item x="669"/>
        <item x="670"/>
        <item x="671"/>
        <item m="1" x="1366"/>
        <item m="1" x="1510"/>
        <item m="1" x="1274"/>
        <item x="677"/>
        <item x="678"/>
        <item x="679"/>
        <item x="705"/>
        <item x="706"/>
        <item m="1" x="1279"/>
        <item x="709"/>
        <item x="710"/>
        <item x="711"/>
        <item x="712"/>
        <item x="728"/>
        <item x="730"/>
        <item x="731"/>
        <item x="736"/>
        <item x="739"/>
        <item x="742"/>
        <item x="747"/>
        <item x="775"/>
        <item x="780"/>
        <item x="781"/>
        <item x="782"/>
        <item x="783"/>
        <item x="784"/>
        <item x="785"/>
        <item x="786"/>
        <item x="788"/>
        <item m="1" x="1436"/>
        <item m="1" x="1287"/>
        <item x="791"/>
        <item x="792"/>
        <item x="793"/>
        <item x="794"/>
        <item x="795"/>
        <item m="1" x="1369"/>
        <item x="958"/>
        <item x="963"/>
        <item x="964"/>
        <item x="965"/>
        <item x="967"/>
        <item x="969"/>
        <item x="970"/>
        <item x="971"/>
        <item x="973"/>
        <item m="1" x="1237"/>
        <item m="1" x="1401"/>
        <item x="976"/>
        <item x="977"/>
        <item x="978"/>
        <item x="980"/>
        <item m="1" x="1371"/>
        <item m="1" x="1412"/>
        <item m="1" x="1506"/>
        <item x="1152"/>
        <item m="1" x="1522"/>
        <item x="416"/>
        <item m="1" x="1480"/>
        <item x="418"/>
        <item m="1" x="1275"/>
        <item m="1" x="1473"/>
        <item m="1" x="1570"/>
        <item m="1" x="1388"/>
        <item m="1" x="1413"/>
        <item m="1" x="1470"/>
        <item x="425"/>
        <item m="1" x="1318"/>
        <item m="1" x="1462"/>
        <item m="1" x="1428"/>
        <item m="1" x="1416"/>
        <item m="1" x="1507"/>
        <item m="1" x="1503"/>
        <item m="1" x="1493"/>
        <item x="433"/>
        <item x="434"/>
        <item m="1" x="1579"/>
        <item m="1" x="1291"/>
        <item m="1" x="1550"/>
        <item m="1" x="1262"/>
        <item m="1" x="1264"/>
        <item m="1" x="1449"/>
        <item m="1" x="1461"/>
        <item m="1" x="1486"/>
        <item m="1" x="1499"/>
        <item x="446"/>
        <item x="447"/>
        <item x="448"/>
        <item x="449"/>
        <item m="1" x="1536"/>
        <item m="1" x="1537"/>
        <item m="1" x="1543"/>
        <item m="1" x="1545"/>
        <item x="454"/>
        <item m="1" x="1603"/>
        <item m="1" x="1598"/>
        <item x="457"/>
        <item m="1" x="1580"/>
        <item m="1" x="1292"/>
        <item m="1" x="1573"/>
        <item m="1" x="1565"/>
        <item m="1" x="1544"/>
        <item x="463"/>
        <item m="1" x="1307"/>
        <item m="1" x="1316"/>
        <item m="1" x="1313"/>
        <item m="1" x="1423"/>
        <item m="1" x="1475"/>
        <item x="860"/>
        <item x="947"/>
        <item x="734"/>
        <item m="1" x="1415"/>
        <item m="1" x="1422"/>
        <item m="1" x="1432"/>
        <item m="1" x="1288"/>
        <item m="1" x="1277"/>
        <item x="1166"/>
        <item m="1" x="1342"/>
        <item x="1168"/>
        <item m="1" x="1339"/>
        <item m="1" x="1527"/>
        <item m="1" x="1541"/>
        <item m="1" x="1372"/>
        <item m="1" x="1367"/>
        <item m="1" x="1355"/>
        <item x="1175"/>
        <item m="1" x="1458"/>
        <item m="1" x="1325"/>
        <item m="1" x="1517"/>
        <item m="1" x="1227"/>
        <item m="1" x="1302"/>
        <item m="1" x="1351"/>
        <item m="1" x="1448"/>
        <item x="1183"/>
        <item x="1184"/>
        <item m="1" x="1397"/>
        <item m="1" x="1409"/>
        <item m="1" x="1490"/>
        <item m="1" x="1450"/>
        <item m="1" x="1451"/>
        <item m="1" x="1297"/>
        <item m="1" x="1491"/>
        <item m="1" x="1482"/>
        <item m="1" x="1282"/>
        <item x="1196"/>
        <item x="1197"/>
        <item x="1198"/>
        <item x="1199"/>
        <item m="1" x="1364"/>
        <item m="1" x="1377"/>
        <item m="1" x="1396"/>
        <item m="1" x="1406"/>
        <item x="1204"/>
        <item m="1" x="1525"/>
        <item m="1" x="1575"/>
        <item x="1207"/>
        <item m="1" x="1398"/>
        <item m="1" x="1410"/>
        <item m="1" x="1447"/>
        <item m="1" x="1549"/>
        <item m="1" x="1359"/>
        <item x="1213"/>
        <item m="1" x="1407"/>
        <item m="1" x="1411"/>
        <item x="414"/>
        <item x="415"/>
        <item m="1" x="1365"/>
        <item x="47"/>
        <item x="115"/>
        <item x="417"/>
        <item x="419"/>
        <item x="420"/>
        <item m="1" x="1601"/>
        <item x="422"/>
        <item x="423"/>
        <item x="424"/>
        <item m="1" x="1235"/>
        <item m="1" x="1239"/>
        <item m="1" x="1263"/>
        <item m="1" x="1267"/>
        <item x="435"/>
        <item x="436"/>
        <item x="438"/>
        <item x="439"/>
        <item x="440"/>
        <item x="455"/>
        <item x="456"/>
        <item x="458"/>
        <item x="459"/>
        <item x="464"/>
        <item x="465"/>
        <item x="672"/>
        <item x="673"/>
        <item x="674"/>
        <item x="676"/>
        <item x="863"/>
        <item x="94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m="1" x="1435"/>
        <item m="1" x="1513"/>
        <item m="1" x="1594"/>
        <item x="1066"/>
        <item x="1067"/>
        <item m="1" x="1497"/>
        <item x="114"/>
        <item x="121"/>
        <item x="122"/>
        <item x="123"/>
        <item x="124"/>
        <item x="1013"/>
        <item x="1014"/>
        <item x="1015"/>
        <item x="1016"/>
        <item x="1018"/>
        <item m="1" x="1387"/>
        <item x="1050"/>
        <item x="116"/>
        <item x="117"/>
        <item x="118"/>
        <item x="119"/>
        <item x="120"/>
        <item m="1" x="1572"/>
        <item m="1" x="1548"/>
        <item m="1" x="1602"/>
        <item m="1" x="1324"/>
        <item m="1" x="1511"/>
        <item x="469"/>
        <item x="470"/>
        <item m="1" x="1577"/>
        <item m="1" x="1581"/>
        <item m="1" x="1592"/>
        <item x="484"/>
        <item x="485"/>
        <item x="719"/>
        <item x="771"/>
        <item x="772"/>
        <item x="1017"/>
        <item x="1019"/>
        <item x="1020"/>
        <item x="1021"/>
        <item x="1022"/>
        <item m="1" x="129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1"/>
        <item x="1052"/>
        <item m="1" x="1514"/>
        <item m="1" x="1229"/>
        <item x="1078"/>
        <item m="1" x="1568"/>
        <item x="412"/>
        <item x="413"/>
        <item x="468"/>
        <item m="1" x="1290"/>
        <item m="1" x="1483"/>
        <item m="1" x="1331"/>
        <item x="472"/>
        <item x="473"/>
        <item x="474"/>
        <item x="411"/>
        <item m="1" x="1484"/>
        <item m="1" x="1457"/>
        <item m="1" x="1528"/>
        <item m="1" x="1270"/>
        <item x="596"/>
        <item x="597"/>
        <item x="598"/>
        <item x="600"/>
        <item x="601"/>
        <item x="804"/>
        <item x="807"/>
        <item x="808"/>
        <item x="809"/>
        <item x="810"/>
        <item x="812"/>
        <item x="814"/>
        <item x="815"/>
        <item x="816"/>
        <item x="819"/>
        <item x="820"/>
        <item m="1" x="1553"/>
        <item m="1" x="1284"/>
        <item x="426"/>
        <item x="427"/>
        <item x="428"/>
        <item x="430"/>
        <item x="431"/>
        <item x="432"/>
        <item x="442"/>
        <item x="443"/>
        <item x="444"/>
        <item x="445"/>
        <item x="450"/>
        <item x="451"/>
        <item x="452"/>
        <item x="453"/>
        <item x="460"/>
        <item x="461"/>
        <item x="462"/>
        <item x="466"/>
        <item x="467"/>
        <item m="1" x="1408"/>
        <item x="429"/>
        <item x="437"/>
        <item x="441"/>
        <item x="471"/>
        <item x="721"/>
        <item x="722"/>
        <item x="724"/>
        <item x="748"/>
        <item x="1161"/>
        <item x="1162"/>
        <item x="1163"/>
        <item x="1164"/>
        <item x="1165"/>
        <item x="1167"/>
        <item x="1169"/>
        <item x="1170"/>
        <item x="1171"/>
        <item x="1172"/>
        <item x="1173"/>
        <item x="1174"/>
        <item x="1176"/>
        <item x="1177"/>
        <item x="1178"/>
        <item x="1179"/>
        <item x="1180"/>
        <item x="1181"/>
        <item x="1182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200"/>
        <item x="1201"/>
        <item x="1202"/>
        <item x="1203"/>
        <item x="1205"/>
        <item x="1206"/>
        <item x="1208"/>
        <item x="1209"/>
        <item x="1210"/>
        <item x="1211"/>
        <item x="1212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750"/>
        <item x="1061"/>
        <item x="1062"/>
        <item x="1064"/>
        <item x="1065"/>
        <item x="861"/>
        <item x="862"/>
        <item x="421"/>
        <item x="486"/>
        <item x="487"/>
        <item x="707"/>
        <item x="779"/>
        <item m="1" x="1481"/>
        <item m="1" x="1505"/>
        <item m="1" x="1524"/>
        <item x="805"/>
        <item x="811"/>
        <item x="813"/>
        <item x="817"/>
        <item x="818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796"/>
        <item x="797"/>
        <item x="798"/>
        <item x="774"/>
        <item m="1" x="1294"/>
        <item x="105"/>
        <item x="125"/>
        <item x="126"/>
        <item x="127"/>
        <item x="128"/>
        <item x="129"/>
        <item x="708"/>
        <item x="713"/>
        <item x="714"/>
        <item x="752"/>
        <item x="753"/>
        <item x="754"/>
        <item x="755"/>
        <item x="756"/>
        <item x="757"/>
        <item x="758"/>
        <item x="759"/>
        <item x="787"/>
        <item x="789"/>
        <item x="790"/>
        <item x="849"/>
        <item x="866"/>
        <item x="874"/>
        <item x="1023"/>
        <item x="1053"/>
        <item x="1054"/>
        <item x="1055"/>
        <item x="1056"/>
        <item x="1057"/>
        <item x="1058"/>
        <item x="1059"/>
        <item x="1060"/>
        <item x="1063"/>
        <item x="1068"/>
        <item x="1069"/>
        <item x="1070"/>
        <item x="1071"/>
        <item x="1072"/>
        <item x="1073"/>
        <item x="1074"/>
        <item x="1075"/>
        <item x="1076"/>
        <item x="1077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m="1" x="1431"/>
        <item x="1149"/>
        <item x="1150"/>
        <item x="1151"/>
        <item x="1159"/>
        <item x="1160"/>
        <item x="1148"/>
        <item x="1158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31">
        <item h="1" x="1"/>
        <item h="1" m="1" x="28"/>
        <item h="1" x="4"/>
        <item h="1" x="6"/>
        <item h="1" m="1" x="29"/>
        <item h="1" m="1" x="30"/>
        <item h="1" x="11"/>
        <item h="1" x="21"/>
        <item h="1" x="2"/>
        <item h="1" x="0"/>
        <item h="1" x="10"/>
        <item h="1" x="9"/>
        <item h="1" x="12"/>
        <item h="1" x="5"/>
        <item h="1" x="7"/>
        <item h="1" x="8"/>
        <item h="1" x="20"/>
        <item x="3"/>
        <item h="1" x="17"/>
        <item h="1" x="22"/>
        <item h="1" x="19"/>
        <item h="1" x="13"/>
        <item h="1" x="14"/>
        <item h="1" x="15"/>
        <item h="1" x="16"/>
        <item h="1" x="24"/>
        <item h="1" x="25"/>
        <item h="1" x="26"/>
        <item h="1" x="27"/>
        <item h="1" x="18"/>
        <item h="1"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01">
        <item m="1" x="160"/>
        <item m="1" x="179"/>
        <item x="101"/>
        <item x="60"/>
        <item x="106"/>
        <item m="1" x="178"/>
        <item m="1" x="155"/>
        <item m="1" x="144"/>
        <item m="1" x="145"/>
        <item x="72"/>
        <item x="65"/>
        <item x="74"/>
        <item m="1" x="180"/>
        <item x="49"/>
        <item x="138"/>
        <item x="76"/>
        <item m="1" x="159"/>
        <item m="1" x="149"/>
        <item x="105"/>
        <item x="77"/>
        <item x="108"/>
        <item x="97"/>
        <item x="80"/>
        <item x="130"/>
        <item m="1" x="196"/>
        <item m="1" x="157"/>
        <item x="59"/>
        <item m="1" x="175"/>
        <item x="107"/>
        <item x="0"/>
        <item x="61"/>
        <item x="63"/>
        <item x="54"/>
        <item x="73"/>
        <item x="68"/>
        <item x="70"/>
        <item x="75"/>
        <item m="1" x="171"/>
        <item x="36"/>
        <item x="35"/>
        <item x="109"/>
        <item x="67"/>
        <item x="57"/>
        <item m="1" x="194"/>
        <item m="1" x="183"/>
        <item m="1" x="142"/>
        <item x="71"/>
        <item m="1" x="158"/>
        <item x="1"/>
        <item m="1" x="167"/>
        <item m="1" x="165"/>
        <item m="1" x="200"/>
        <item x="4"/>
        <item m="1" x="156"/>
        <item m="1" x="170"/>
        <item x="42"/>
        <item m="1" x="161"/>
        <item m="1" x="148"/>
        <item x="28"/>
        <item m="1" x="186"/>
        <item m="1" x="166"/>
        <item x="5"/>
        <item m="1" x="198"/>
        <item x="23"/>
        <item x="26"/>
        <item m="1" x="143"/>
        <item m="1" x="177"/>
        <item m="1" x="187"/>
        <item m="1" x="174"/>
        <item x="136"/>
        <item x="50"/>
        <item m="1" x="147"/>
        <item m="1" x="195"/>
        <item m="1" x="188"/>
        <item x="7"/>
        <item m="1" x="184"/>
        <item x="17"/>
        <item m="1" x="189"/>
        <item x="121"/>
        <item m="1" x="151"/>
        <item x="51"/>
        <item m="1" x="141"/>
        <item x="48"/>
        <item m="1" x="176"/>
        <item x="47"/>
        <item x="46"/>
        <item m="1" x="152"/>
        <item x="52"/>
        <item x="102"/>
        <item m="1" x="140"/>
        <item m="1" x="192"/>
        <item x="27"/>
        <item m="1" x="197"/>
        <item m="1" x="193"/>
        <item m="1" x="153"/>
        <item m="1" x="162"/>
        <item x="24"/>
        <item x="18"/>
        <item m="1" x="163"/>
        <item m="1" x="182"/>
        <item x="20"/>
        <item m="1" x="172"/>
        <item m="1" x="173"/>
        <item x="21"/>
        <item m="1" x="168"/>
        <item x="120"/>
        <item x="15"/>
        <item m="1" x="191"/>
        <item m="1" x="185"/>
        <item x="11"/>
        <item x="25"/>
        <item x="78"/>
        <item m="1" x="199"/>
        <item m="1" x="169"/>
        <item m="1" x="164"/>
        <item m="1" x="181"/>
        <item x="83"/>
        <item m="1" x="150"/>
        <item m="1" x="190"/>
        <item m="1" x="154"/>
        <item x="131"/>
        <item x="58"/>
        <item x="56"/>
        <item x="103"/>
        <item x="104"/>
        <item x="69"/>
        <item x="99"/>
        <item x="100"/>
        <item x="2"/>
        <item x="3"/>
        <item x="6"/>
        <item x="8"/>
        <item x="9"/>
        <item x="10"/>
        <item x="12"/>
        <item x="13"/>
        <item x="14"/>
        <item x="16"/>
        <item x="19"/>
        <item x="22"/>
        <item x="29"/>
        <item x="30"/>
        <item x="31"/>
        <item x="32"/>
        <item x="33"/>
        <item x="34"/>
        <item x="37"/>
        <item x="38"/>
        <item x="39"/>
        <item x="40"/>
        <item x="43"/>
        <item x="53"/>
        <item x="55"/>
        <item x="62"/>
        <item x="64"/>
        <item x="66"/>
        <item x="79"/>
        <item x="81"/>
        <item m="1" x="146"/>
        <item x="84"/>
        <item x="85"/>
        <item x="86"/>
        <item x="87"/>
        <item x="88"/>
        <item x="89"/>
        <item x="90"/>
        <item x="91"/>
        <item x="92"/>
        <item x="93"/>
        <item x="94"/>
        <item x="41"/>
        <item x="98"/>
        <item x="44"/>
        <item x="45"/>
        <item x="95"/>
        <item x="96"/>
        <item x="82"/>
        <item x="110"/>
        <item x="111"/>
        <item x="112"/>
        <item x="113"/>
        <item x="114"/>
        <item x="115"/>
        <item x="116"/>
        <item x="117"/>
        <item x="118"/>
        <item x="119"/>
        <item x="122"/>
        <item x="123"/>
        <item x="124"/>
        <item x="125"/>
        <item x="126"/>
        <item x="127"/>
        <item x="128"/>
        <item x="129"/>
        <item x="132"/>
        <item x="133"/>
        <item x="134"/>
        <item x="135"/>
        <item x="137"/>
        <item x="139"/>
      </items>
    </pivotField>
    <pivotField compact="0" outline="0" showAll="0" defaultSubtotal="0"/>
    <pivotField compact="0" outline="0" showAll="0" defaultSubtotal="0"/>
  </pivotFields>
  <rowFields count="3">
    <field x="0"/>
    <field x="1"/>
    <field x="10"/>
  </rowFields>
  <colItems count="1">
    <i/>
  </colItems>
  <pageFields count="1">
    <pageField fld="7" hier="-1"/>
  </pageFields>
  <formats count="22">
    <format dxfId="34">
      <pivotArea dataOnly="0" labelOnly="1" outline="0" fieldPosition="0">
        <references count="1">
          <reference field="0" count="1">
            <x v="131"/>
          </reference>
        </references>
      </pivotArea>
    </format>
    <format dxfId="33">
      <pivotArea dataOnly="0" labelOnly="1" outline="0" fieldPosition="0">
        <references count="3">
          <reference field="0" count="0" selected="0"/>
          <reference field="1" count="1" selected="0">
            <x v="331"/>
          </reference>
          <reference field="10" count="1">
            <x v="31"/>
          </reference>
        </references>
      </pivotArea>
    </format>
    <format dxfId="32">
      <pivotArea dataOnly="0" labelOnly="1" outline="0" fieldPosition="0">
        <references count="3">
          <reference field="0" count="0" selected="0"/>
          <reference field="1" count="1" selected="0">
            <x v="331"/>
          </reference>
          <reference field="10" count="1">
            <x v="31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657"/>
          </reference>
          <reference field="1" count="1" selected="0">
            <x v="286"/>
          </reference>
          <reference field="10" count="1">
            <x v="2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658"/>
          </reference>
          <reference field="1" count="1" selected="0">
            <x v="287"/>
          </reference>
          <reference field="10" count="1">
            <x v="15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660"/>
          </reference>
          <reference field="1" count="1" selected="0">
            <x v="284"/>
          </reference>
          <reference field="10" count="1">
            <x v="16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661"/>
          </reference>
          <reference field="1" count="1" selected="0">
            <x v="29"/>
          </reference>
          <reference field="10" count="1">
            <x v="4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662"/>
          </reference>
          <reference field="1" count="1" selected="0">
            <x v="318"/>
          </reference>
          <reference field="10" count="1">
            <x v="18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663"/>
          </reference>
          <reference field="1" count="1" selected="0">
            <x v="356"/>
          </reference>
          <reference field="10" count="1">
            <x v="15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665"/>
          </reference>
          <reference field="1" count="1" selected="0">
            <x v="200"/>
          </reference>
          <reference field="10" count="1">
            <x v="9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666"/>
          </reference>
          <reference field="1" count="1" selected="0">
            <x v="32"/>
          </reference>
          <reference field="10" count="1">
            <x v="22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667"/>
          </reference>
          <reference field="1" count="1" selected="0">
            <x v="285"/>
          </reference>
          <reference field="10" count="1">
            <x v="3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669"/>
          </reference>
          <reference field="1" count="1" selected="0">
            <x v="610"/>
          </reference>
          <reference field="10" count="1">
            <x v="28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670"/>
          </reference>
          <reference field="1" count="1" selected="0">
            <x v="213"/>
          </reference>
          <reference field="10" count="1">
            <x v="16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660"/>
          </reference>
          <reference field="1" count="1" selected="0">
            <x v="284"/>
          </reference>
          <reference field="10" count="1">
            <x v="18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662"/>
          </reference>
          <reference field="1" count="1" selected="0">
            <x v="318"/>
          </reference>
          <reference field="10" count="1">
            <x v="38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670"/>
          </reference>
          <reference field="1" count="1" selected="0">
            <x v="213"/>
          </reference>
          <reference field="10" count="1">
            <x v="20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785"/>
          </reference>
          <reference field="1" count="1" selected="0">
            <x v="800"/>
          </reference>
          <reference field="10" count="1">
            <x v="40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839"/>
          </reference>
          <reference field="1" count="1" selected="0">
            <x v="805"/>
          </reference>
          <reference field="10" count="1">
            <x v="38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841"/>
          </reference>
          <reference field="1" count="1" selected="0">
            <x v="802"/>
          </reference>
          <reference field="10" count="1">
            <x v="26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842"/>
          </reference>
          <reference field="1" count="1" selected="0">
            <x v="803"/>
          </reference>
          <reference field="10" count="1">
            <x v="19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843"/>
          </reference>
          <reference field="1" count="1" selected="0">
            <x v="804"/>
          </reference>
          <reference field="10" count="1">
            <x v="53"/>
          </reference>
        </references>
      </pivotArea>
    </format>
  </formats>
  <pivotTableStyleInfo name="360 Order Guide" showRowHeaders="0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4"/>
  <sheetViews>
    <sheetView showGridLines="0" tabSelected="1" zoomScaleNormal="100" workbookViewId="0">
      <selection activeCell="A17" sqref="A17"/>
    </sheetView>
  </sheetViews>
  <sheetFormatPr defaultColWidth="9.109375" defaultRowHeight="14.4" x14ac:dyDescent="0.3"/>
  <cols>
    <col min="1" max="1" width="9" style="5" customWidth="1"/>
    <col min="2" max="2" width="72" style="5" bestFit="1" customWidth="1"/>
    <col min="3" max="3" width="10.5546875" style="66" bestFit="1" customWidth="1"/>
  </cols>
  <sheetData>
    <row r="1" spans="1:3" x14ac:dyDescent="0.3">
      <c r="A1" s="67" t="s">
        <v>592</v>
      </c>
    </row>
    <row r="3" spans="1:3" x14ac:dyDescent="0.3">
      <c r="A3" s="5" t="s">
        <v>32</v>
      </c>
      <c r="B3" s="5" t="s">
        <v>224</v>
      </c>
      <c r="C3" s="66">
        <v>3850</v>
      </c>
    </row>
    <row r="4" spans="1:3" x14ac:dyDescent="0.3">
      <c r="A4" s="5" t="s">
        <v>209</v>
      </c>
      <c r="B4" s="5" t="s">
        <v>228</v>
      </c>
      <c r="C4" s="66">
        <v>850</v>
      </c>
    </row>
    <row r="5" spans="1:3" x14ac:dyDescent="0.3">
      <c r="A5" s="5" t="s">
        <v>33</v>
      </c>
      <c r="B5" s="5" t="s">
        <v>560</v>
      </c>
      <c r="C5" s="66">
        <v>1300</v>
      </c>
    </row>
    <row r="6" spans="1:3" x14ac:dyDescent="0.3">
      <c r="A6" s="5" t="s">
        <v>207</v>
      </c>
      <c r="B6" s="5" t="s">
        <v>566</v>
      </c>
      <c r="C6" s="66">
        <v>825</v>
      </c>
    </row>
    <row r="7" spans="1:3" x14ac:dyDescent="0.3">
      <c r="A7" s="5" t="s">
        <v>34</v>
      </c>
      <c r="B7" s="5" t="s">
        <v>35</v>
      </c>
      <c r="C7" s="66">
        <v>250</v>
      </c>
    </row>
    <row r="8" spans="1:3" x14ac:dyDescent="0.3">
      <c r="A8" s="5" t="s">
        <v>46</v>
      </c>
      <c r="B8" s="5" t="s">
        <v>47</v>
      </c>
      <c r="C8" s="66">
        <v>105</v>
      </c>
    </row>
    <row r="9" spans="1:3" x14ac:dyDescent="0.3">
      <c r="A9" s="5" t="s">
        <v>50</v>
      </c>
      <c r="B9" s="5" t="s">
        <v>51</v>
      </c>
      <c r="C9" s="66">
        <v>350</v>
      </c>
    </row>
    <row r="10" spans="1:3" x14ac:dyDescent="0.3">
      <c r="A10" s="5" t="s">
        <v>93</v>
      </c>
      <c r="B10" s="5" t="s">
        <v>94</v>
      </c>
      <c r="C10" s="66">
        <v>20</v>
      </c>
    </row>
    <row r="11" spans="1:3" x14ac:dyDescent="0.3">
      <c r="A11" s="5" t="s">
        <v>52</v>
      </c>
      <c r="B11" s="5" t="s">
        <v>53</v>
      </c>
      <c r="C11" s="66">
        <v>15</v>
      </c>
    </row>
    <row r="12" spans="1:3" x14ac:dyDescent="0.3">
      <c r="A12" s="5" t="s">
        <v>54</v>
      </c>
      <c r="B12" s="5" t="s">
        <v>55</v>
      </c>
      <c r="C12" s="66">
        <v>40</v>
      </c>
    </row>
    <row r="13" spans="1:3" x14ac:dyDescent="0.3">
      <c r="A13" s="5" t="s">
        <v>48</v>
      </c>
      <c r="B13" s="5" t="s">
        <v>49</v>
      </c>
      <c r="C13" s="66">
        <v>10</v>
      </c>
    </row>
    <row r="14" spans="1:3" x14ac:dyDescent="0.3">
      <c r="A14" s="5" t="s">
        <v>91</v>
      </c>
      <c r="B14" s="5" t="s">
        <v>92</v>
      </c>
      <c r="C14" s="66">
        <v>300</v>
      </c>
    </row>
    <row r="15" spans="1:3" x14ac:dyDescent="0.3">
      <c r="A15" s="5" t="s">
        <v>162</v>
      </c>
      <c r="B15" s="5" t="s">
        <v>168</v>
      </c>
      <c r="C15" s="66">
        <v>5.75</v>
      </c>
    </row>
    <row r="16" spans="1:3" x14ac:dyDescent="0.3">
      <c r="A16" s="5" t="s">
        <v>184</v>
      </c>
      <c r="B16" s="5" t="s">
        <v>185</v>
      </c>
      <c r="C16" s="66">
        <v>10</v>
      </c>
    </row>
    <row r="17" spans="1:3" x14ac:dyDescent="0.3">
      <c r="A17" s="5" t="s">
        <v>165</v>
      </c>
      <c r="B17" s="5" t="s">
        <v>226</v>
      </c>
      <c r="C17" s="66">
        <v>12</v>
      </c>
    </row>
    <row r="18" spans="1:3" x14ac:dyDescent="0.3">
      <c r="A18" s="5" t="s">
        <v>164</v>
      </c>
      <c r="B18" s="5" t="s">
        <v>225</v>
      </c>
      <c r="C18" s="66">
        <v>12</v>
      </c>
    </row>
    <row r="19" spans="1:3" x14ac:dyDescent="0.3">
      <c r="A19" s="5" t="s">
        <v>208</v>
      </c>
      <c r="B19" s="5" t="s">
        <v>227</v>
      </c>
      <c r="C19" s="66">
        <v>12</v>
      </c>
    </row>
    <row r="20" spans="1:3" x14ac:dyDescent="0.3">
      <c r="A20" s="5" t="s">
        <v>56</v>
      </c>
      <c r="B20" s="5" t="s">
        <v>57</v>
      </c>
      <c r="C20" s="66">
        <v>99</v>
      </c>
    </row>
    <row r="21" spans="1:3" x14ac:dyDescent="0.3">
      <c r="A21" s="5" t="s">
        <v>210</v>
      </c>
      <c r="B21" s="5" t="s">
        <v>404</v>
      </c>
      <c r="C21" s="66">
        <v>36</v>
      </c>
    </row>
    <row r="22" spans="1:3" x14ac:dyDescent="0.3">
      <c r="A22" s="5" t="s">
        <v>201</v>
      </c>
      <c r="B22" s="5" t="s">
        <v>202</v>
      </c>
      <c r="C22" s="66">
        <v>36</v>
      </c>
    </row>
    <row r="23" spans="1:3" x14ac:dyDescent="0.3">
      <c r="A23" s="5" t="s">
        <v>340</v>
      </c>
      <c r="B23" s="5" t="s">
        <v>492</v>
      </c>
      <c r="C23" s="66">
        <v>900</v>
      </c>
    </row>
    <row r="24" spans="1:3" x14ac:dyDescent="0.3">
      <c r="A24" s="5" t="s">
        <v>353</v>
      </c>
      <c r="B24" s="5" t="s">
        <v>411</v>
      </c>
      <c r="C24" s="66">
        <v>900</v>
      </c>
    </row>
    <row r="25" spans="1:3" x14ac:dyDescent="0.3">
      <c r="A25" s="5" t="s">
        <v>360</v>
      </c>
      <c r="B25" s="5" t="s">
        <v>361</v>
      </c>
      <c r="C25" s="66">
        <v>900</v>
      </c>
    </row>
    <row r="26" spans="1:3" x14ac:dyDescent="0.3">
      <c r="A26" s="5" t="s">
        <v>362</v>
      </c>
      <c r="B26" s="5" t="s">
        <v>421</v>
      </c>
      <c r="C26" s="66">
        <v>900</v>
      </c>
    </row>
    <row r="27" spans="1:3" x14ac:dyDescent="0.3">
      <c r="A27" s="5" t="s">
        <v>363</v>
      </c>
      <c r="B27" s="5" t="s">
        <v>505</v>
      </c>
      <c r="C27" s="66">
        <v>900</v>
      </c>
    </row>
    <row r="28" spans="1:3" x14ac:dyDescent="0.3">
      <c r="A28" s="5" t="s">
        <v>365</v>
      </c>
      <c r="B28" s="5" t="s">
        <v>511</v>
      </c>
      <c r="C28" s="66">
        <v>900</v>
      </c>
    </row>
    <row r="29" spans="1:3" x14ac:dyDescent="0.3">
      <c r="A29" s="5" t="s">
        <v>366</v>
      </c>
      <c r="B29" s="5" t="s">
        <v>367</v>
      </c>
      <c r="C29" s="66">
        <v>900</v>
      </c>
    </row>
    <row r="30" spans="1:3" x14ac:dyDescent="0.3">
      <c r="A30" s="5" t="s">
        <v>368</v>
      </c>
      <c r="B30" s="5" t="s">
        <v>423</v>
      </c>
      <c r="C30" s="66">
        <v>900</v>
      </c>
    </row>
    <row r="31" spans="1:3" x14ac:dyDescent="0.3">
      <c r="A31" s="5" t="s">
        <v>370</v>
      </c>
      <c r="B31" s="5" t="s">
        <v>513</v>
      </c>
      <c r="C31" s="66">
        <v>900</v>
      </c>
    </row>
    <row r="32" spans="1:3" x14ac:dyDescent="0.3">
      <c r="A32" s="5" t="s">
        <v>372</v>
      </c>
      <c r="B32" s="5" t="s">
        <v>373</v>
      </c>
      <c r="C32" s="66">
        <v>900</v>
      </c>
    </row>
    <row r="33" spans="1:3" x14ac:dyDescent="0.3">
      <c r="A33" s="5" t="s">
        <v>374</v>
      </c>
      <c r="B33" s="5" t="s">
        <v>514</v>
      </c>
      <c r="C33" s="66">
        <v>900</v>
      </c>
    </row>
    <row r="34" spans="1:3" x14ac:dyDescent="0.3">
      <c r="A34" s="5" t="s">
        <v>376</v>
      </c>
      <c r="B34" s="5" t="s">
        <v>425</v>
      </c>
      <c r="C34" s="66">
        <v>900</v>
      </c>
    </row>
    <row r="35" spans="1:3" x14ac:dyDescent="0.3">
      <c r="A35" s="5" t="s">
        <v>377</v>
      </c>
      <c r="B35" s="5" t="s">
        <v>426</v>
      </c>
      <c r="C35" s="66">
        <v>900</v>
      </c>
    </row>
    <row r="36" spans="1:3" x14ac:dyDescent="0.3">
      <c r="A36" s="5" t="s">
        <v>379</v>
      </c>
      <c r="B36" s="5" t="s">
        <v>516</v>
      </c>
      <c r="C36" s="66">
        <v>900</v>
      </c>
    </row>
    <row r="37" spans="1:3" x14ac:dyDescent="0.3">
      <c r="A37" s="5" t="s">
        <v>380</v>
      </c>
      <c r="B37" s="5" t="s">
        <v>428</v>
      </c>
      <c r="C37" s="66">
        <v>900</v>
      </c>
    </row>
    <row r="38" spans="1:3" x14ac:dyDescent="0.3">
      <c r="A38" s="5" t="s">
        <v>481</v>
      </c>
      <c r="B38" s="5" t="s">
        <v>522</v>
      </c>
      <c r="C38" s="66">
        <v>900</v>
      </c>
    </row>
    <row r="39" spans="1:3" x14ac:dyDescent="0.3">
      <c r="A39" s="5" t="s">
        <v>480</v>
      </c>
      <c r="B39" s="5" t="s">
        <v>491</v>
      </c>
      <c r="C39" s="66">
        <v>900</v>
      </c>
    </row>
    <row r="40" spans="1:3" x14ac:dyDescent="0.3">
      <c r="A40" s="5" t="s">
        <v>485</v>
      </c>
      <c r="B40" s="5" t="s">
        <v>486</v>
      </c>
      <c r="C40" s="66">
        <v>900</v>
      </c>
    </row>
    <row r="41" spans="1:3" x14ac:dyDescent="0.3">
      <c r="A41" s="5" t="s">
        <v>345</v>
      </c>
      <c r="B41" s="5" t="s">
        <v>484</v>
      </c>
      <c r="C41" s="66">
        <v>1200</v>
      </c>
    </row>
    <row r="42" spans="1:3" x14ac:dyDescent="0.3">
      <c r="A42" s="5" t="s">
        <v>357</v>
      </c>
      <c r="B42" s="5" t="s">
        <v>412</v>
      </c>
      <c r="C42" s="66">
        <v>1200</v>
      </c>
    </row>
    <row r="43" spans="1:3" x14ac:dyDescent="0.3">
      <c r="A43" s="5" t="s">
        <v>371</v>
      </c>
      <c r="B43" s="5" t="s">
        <v>424</v>
      </c>
      <c r="C43" s="66">
        <v>1200</v>
      </c>
    </row>
    <row r="44" spans="1:3" x14ac:dyDescent="0.3">
      <c r="A44" s="5" t="s">
        <v>364</v>
      </c>
      <c r="B44" s="5" t="s">
        <v>422</v>
      </c>
      <c r="C44" s="66">
        <v>1200</v>
      </c>
    </row>
    <row r="45" spans="1:3" x14ac:dyDescent="0.3">
      <c r="A45" s="5" t="s">
        <v>369</v>
      </c>
      <c r="B45" s="5" t="s">
        <v>512</v>
      </c>
      <c r="C45" s="66">
        <v>1200</v>
      </c>
    </row>
    <row r="46" spans="1:3" x14ac:dyDescent="0.3">
      <c r="A46" s="5" t="s">
        <v>375</v>
      </c>
      <c r="B46" s="5" t="s">
        <v>515</v>
      </c>
      <c r="C46" s="66">
        <v>1200</v>
      </c>
    </row>
    <row r="47" spans="1:3" x14ac:dyDescent="0.3">
      <c r="A47" s="5" t="s">
        <v>378</v>
      </c>
      <c r="B47" s="5" t="s">
        <v>427</v>
      </c>
      <c r="C47" s="66">
        <v>1200</v>
      </c>
    </row>
    <row r="48" spans="1:3" x14ac:dyDescent="0.3">
      <c r="A48" s="5" t="s">
        <v>381</v>
      </c>
      <c r="B48" s="5" t="s">
        <v>429</v>
      </c>
      <c r="C48" s="66">
        <v>1200</v>
      </c>
    </row>
    <row r="49" spans="1:3" x14ac:dyDescent="0.3">
      <c r="A49" s="5" t="s">
        <v>382</v>
      </c>
      <c r="B49" s="5" t="s">
        <v>517</v>
      </c>
      <c r="C49" s="66">
        <v>1200</v>
      </c>
    </row>
    <row r="50" spans="1:3" x14ac:dyDescent="0.3">
      <c r="A50" s="5" t="s">
        <v>383</v>
      </c>
      <c r="B50" s="5" t="s">
        <v>384</v>
      </c>
      <c r="C50" s="66">
        <v>1200</v>
      </c>
    </row>
    <row r="51" spans="1:3" x14ac:dyDescent="0.3">
      <c r="A51" s="5" t="s">
        <v>385</v>
      </c>
      <c r="B51" s="5" t="s">
        <v>518</v>
      </c>
      <c r="C51" s="66">
        <v>1200</v>
      </c>
    </row>
    <row r="52" spans="1:3" x14ac:dyDescent="0.3">
      <c r="A52" s="5" t="s">
        <v>386</v>
      </c>
      <c r="B52" s="5" t="s">
        <v>430</v>
      </c>
      <c r="C52" s="66">
        <v>1200</v>
      </c>
    </row>
    <row r="53" spans="1:3" x14ac:dyDescent="0.3">
      <c r="A53" s="5" t="s">
        <v>387</v>
      </c>
      <c r="B53" s="5" t="s">
        <v>431</v>
      </c>
      <c r="C53" s="66">
        <v>1200</v>
      </c>
    </row>
    <row r="54" spans="1:3" x14ac:dyDescent="0.3">
      <c r="A54" s="5" t="s">
        <v>388</v>
      </c>
      <c r="B54" s="5" t="s">
        <v>519</v>
      </c>
      <c r="C54" s="66">
        <v>1200</v>
      </c>
    </row>
    <row r="55" spans="1:3" x14ac:dyDescent="0.3">
      <c r="A55" s="5" t="s">
        <v>389</v>
      </c>
      <c r="B55" s="5" t="s">
        <v>432</v>
      </c>
      <c r="C55" s="66">
        <v>1200</v>
      </c>
    </row>
    <row r="56" spans="1:3" x14ac:dyDescent="0.3">
      <c r="A56" s="5" t="s">
        <v>482</v>
      </c>
      <c r="B56" s="5" t="s">
        <v>523</v>
      </c>
      <c r="C56" s="66">
        <v>1200</v>
      </c>
    </row>
    <row r="57" spans="1:3" x14ac:dyDescent="0.3">
      <c r="A57" s="5" t="s">
        <v>478</v>
      </c>
      <c r="B57" s="5" t="s">
        <v>479</v>
      </c>
      <c r="C57" s="66">
        <v>1200</v>
      </c>
    </row>
    <row r="58" spans="1:3" x14ac:dyDescent="0.3">
      <c r="A58" s="5" t="s">
        <v>487</v>
      </c>
      <c r="B58" s="5" t="s">
        <v>488</v>
      </c>
      <c r="C58" s="66">
        <v>1200</v>
      </c>
    </row>
    <row r="59" spans="1:3" x14ac:dyDescent="0.3">
      <c r="A59" s="5" t="s">
        <v>339</v>
      </c>
      <c r="B59" s="5" t="s">
        <v>483</v>
      </c>
      <c r="C59" s="66">
        <v>1800</v>
      </c>
    </row>
    <row r="60" spans="1:3" x14ac:dyDescent="0.3">
      <c r="A60" s="5" t="s">
        <v>341</v>
      </c>
      <c r="B60" s="5" t="s">
        <v>342</v>
      </c>
      <c r="C60" s="66">
        <v>1800</v>
      </c>
    </row>
    <row r="61" spans="1:3" x14ac:dyDescent="0.3">
      <c r="A61" s="5" t="s">
        <v>343</v>
      </c>
      <c r="B61" s="5" t="s">
        <v>414</v>
      </c>
      <c r="C61" s="66">
        <v>1800</v>
      </c>
    </row>
    <row r="62" spans="1:3" x14ac:dyDescent="0.3">
      <c r="A62" s="5" t="s">
        <v>344</v>
      </c>
      <c r="B62" s="5" t="s">
        <v>415</v>
      </c>
      <c r="C62" s="66">
        <v>1800</v>
      </c>
    </row>
    <row r="63" spans="1:3" x14ac:dyDescent="0.3">
      <c r="A63" s="5" t="s">
        <v>346</v>
      </c>
      <c r="B63" s="5" t="s">
        <v>506</v>
      </c>
      <c r="C63" s="66">
        <v>1800</v>
      </c>
    </row>
    <row r="64" spans="1:3" x14ac:dyDescent="0.3">
      <c r="A64" s="5" t="s">
        <v>347</v>
      </c>
      <c r="B64" s="5" t="s">
        <v>507</v>
      </c>
      <c r="C64" s="66">
        <v>1800</v>
      </c>
    </row>
    <row r="65" spans="1:3" x14ac:dyDescent="0.3">
      <c r="A65" s="5" t="s">
        <v>348</v>
      </c>
      <c r="B65" s="5" t="s">
        <v>416</v>
      </c>
      <c r="C65" s="66">
        <v>1800</v>
      </c>
    </row>
    <row r="66" spans="1:3" x14ac:dyDescent="0.3">
      <c r="A66" s="5" t="s">
        <v>349</v>
      </c>
      <c r="B66" s="5" t="s">
        <v>417</v>
      </c>
      <c r="C66" s="66">
        <v>1800</v>
      </c>
    </row>
    <row r="67" spans="1:3" x14ac:dyDescent="0.3">
      <c r="A67" s="5" t="s">
        <v>350</v>
      </c>
      <c r="B67" s="5" t="s">
        <v>508</v>
      </c>
      <c r="C67" s="66">
        <v>1800</v>
      </c>
    </row>
    <row r="68" spans="1:3" x14ac:dyDescent="0.3">
      <c r="A68" s="5" t="s">
        <v>351</v>
      </c>
      <c r="B68" s="5" t="s">
        <v>352</v>
      </c>
      <c r="C68" s="66">
        <v>1800</v>
      </c>
    </row>
    <row r="69" spans="1:3" x14ac:dyDescent="0.3">
      <c r="A69" s="5" t="s">
        <v>354</v>
      </c>
      <c r="B69" s="5" t="s">
        <v>509</v>
      </c>
      <c r="C69" s="66">
        <v>1800</v>
      </c>
    </row>
    <row r="70" spans="1:3" x14ac:dyDescent="0.3">
      <c r="A70" s="5" t="s">
        <v>355</v>
      </c>
      <c r="B70" s="5" t="s">
        <v>418</v>
      </c>
      <c r="C70" s="66">
        <v>1800</v>
      </c>
    </row>
    <row r="71" spans="1:3" x14ac:dyDescent="0.3">
      <c r="A71" s="5" t="s">
        <v>356</v>
      </c>
      <c r="B71" s="5" t="s">
        <v>419</v>
      </c>
      <c r="C71" s="66">
        <v>1800</v>
      </c>
    </row>
    <row r="72" spans="1:3" x14ac:dyDescent="0.3">
      <c r="A72" s="5" t="s">
        <v>358</v>
      </c>
      <c r="B72" s="5" t="s">
        <v>510</v>
      </c>
      <c r="C72" s="66">
        <v>1800</v>
      </c>
    </row>
    <row r="73" spans="1:3" x14ac:dyDescent="0.3">
      <c r="A73" s="5" t="s">
        <v>359</v>
      </c>
      <c r="B73" s="5" t="s">
        <v>420</v>
      </c>
      <c r="C73" s="66">
        <v>1800</v>
      </c>
    </row>
    <row r="74" spans="1:3" x14ac:dyDescent="0.3">
      <c r="A74" s="5" t="s">
        <v>476</v>
      </c>
      <c r="B74" s="5" t="s">
        <v>477</v>
      </c>
      <c r="C74" s="66">
        <v>1800</v>
      </c>
    </row>
    <row r="75" spans="1:3" x14ac:dyDescent="0.3">
      <c r="A75" s="5" t="s">
        <v>489</v>
      </c>
      <c r="B75" s="5" t="s">
        <v>490</v>
      </c>
      <c r="C75" s="66">
        <v>1800</v>
      </c>
    </row>
    <row r="76" spans="1:3" x14ac:dyDescent="0.3">
      <c r="A76" s="5" t="s">
        <v>390</v>
      </c>
      <c r="B76" s="5" t="s">
        <v>433</v>
      </c>
      <c r="C76" s="66">
        <v>2100</v>
      </c>
    </row>
    <row r="77" spans="1:3" x14ac:dyDescent="0.3">
      <c r="A77" s="5" t="s">
        <v>391</v>
      </c>
      <c r="B77" s="5" t="s">
        <v>536</v>
      </c>
      <c r="C77" s="66">
        <v>2100</v>
      </c>
    </row>
    <row r="78" spans="1:3" x14ac:dyDescent="0.3">
      <c r="A78" s="5" t="s">
        <v>392</v>
      </c>
      <c r="B78" s="5" t="s">
        <v>393</v>
      </c>
      <c r="C78" s="66">
        <v>2100</v>
      </c>
    </row>
    <row r="79" spans="1:3" x14ac:dyDescent="0.3">
      <c r="A79" s="5" t="s">
        <v>394</v>
      </c>
      <c r="B79" s="5" t="s">
        <v>524</v>
      </c>
      <c r="C79" s="66">
        <v>2100</v>
      </c>
    </row>
    <row r="80" spans="1:3" x14ac:dyDescent="0.3">
      <c r="A80" s="5" t="s">
        <v>395</v>
      </c>
      <c r="B80" s="5" t="s">
        <v>396</v>
      </c>
      <c r="C80" s="66">
        <v>2100</v>
      </c>
    </row>
    <row r="81" spans="1:3" x14ac:dyDescent="0.3">
      <c r="A81" s="5" t="s">
        <v>397</v>
      </c>
      <c r="B81" s="5" t="s">
        <v>520</v>
      </c>
      <c r="C81" s="66">
        <v>2100</v>
      </c>
    </row>
    <row r="82" spans="1:3" x14ac:dyDescent="0.3">
      <c r="A82" s="5" t="s">
        <v>398</v>
      </c>
      <c r="B82" s="5" t="s">
        <v>399</v>
      </c>
      <c r="C82" s="66">
        <v>2100</v>
      </c>
    </row>
    <row r="83" spans="1:3" x14ac:dyDescent="0.3">
      <c r="A83" s="5" t="s">
        <v>400</v>
      </c>
      <c r="B83" s="5" t="s">
        <v>521</v>
      </c>
      <c r="C83" s="66">
        <v>2100</v>
      </c>
    </row>
    <row r="84" spans="1:3" x14ac:dyDescent="0.3">
      <c r="A84" s="5" t="s">
        <v>472</v>
      </c>
      <c r="B84" s="5" t="s">
        <v>525</v>
      </c>
      <c r="C84" s="66">
        <v>2100</v>
      </c>
    </row>
    <row r="85" spans="1:3" x14ac:dyDescent="0.3">
      <c r="A85" s="5" t="s">
        <v>473</v>
      </c>
      <c r="B85" s="5" t="s">
        <v>526</v>
      </c>
      <c r="C85" s="66">
        <v>2100</v>
      </c>
    </row>
    <row r="86" spans="1:3" x14ac:dyDescent="0.3">
      <c r="A86" s="5" t="s">
        <v>504</v>
      </c>
      <c r="B86" s="5" t="s">
        <v>527</v>
      </c>
      <c r="C86" s="66">
        <v>2100</v>
      </c>
    </row>
    <row r="87" spans="1:3" x14ac:dyDescent="0.3">
      <c r="A87" s="5" t="s">
        <v>97</v>
      </c>
      <c r="B87" s="5" t="s">
        <v>141</v>
      </c>
      <c r="C87" s="66">
        <v>65</v>
      </c>
    </row>
    <row r="88" spans="1:3" x14ac:dyDescent="0.3">
      <c r="A88" s="5" t="s">
        <v>106</v>
      </c>
      <c r="B88" s="5" t="s">
        <v>107</v>
      </c>
      <c r="C88" s="66">
        <v>34</v>
      </c>
    </row>
    <row r="89" spans="1:3" x14ac:dyDescent="0.3">
      <c r="A89" s="5" t="s">
        <v>568</v>
      </c>
      <c r="B89" s="5" t="s">
        <v>569</v>
      </c>
      <c r="C89" s="66">
        <v>60</v>
      </c>
    </row>
    <row r="90" spans="1:3" x14ac:dyDescent="0.3">
      <c r="A90" s="5" t="s">
        <v>153</v>
      </c>
      <c r="B90" s="5" t="s">
        <v>324</v>
      </c>
      <c r="C90" s="66">
        <v>120</v>
      </c>
    </row>
    <row r="91" spans="1:3" x14ac:dyDescent="0.3">
      <c r="A91" s="5" t="s">
        <v>405</v>
      </c>
      <c r="B91" s="5" t="s">
        <v>406</v>
      </c>
      <c r="C91" s="66">
        <v>125</v>
      </c>
    </row>
    <row r="92" spans="1:3" x14ac:dyDescent="0.3">
      <c r="A92" s="5" t="s">
        <v>152</v>
      </c>
      <c r="B92" s="5" t="s">
        <v>323</v>
      </c>
      <c r="C92" s="66">
        <v>130</v>
      </c>
    </row>
    <row r="93" spans="1:3" x14ac:dyDescent="0.3">
      <c r="A93" s="5" t="s">
        <v>408</v>
      </c>
      <c r="B93" s="5" t="s">
        <v>409</v>
      </c>
      <c r="C93" s="66">
        <v>135</v>
      </c>
    </row>
    <row r="94" spans="1:3" x14ac:dyDescent="0.3">
      <c r="A94" s="5" t="s">
        <v>155</v>
      </c>
      <c r="B94" s="5" t="s">
        <v>325</v>
      </c>
      <c r="C94" s="66">
        <v>140</v>
      </c>
    </row>
    <row r="95" spans="1:3" x14ac:dyDescent="0.3">
      <c r="A95" s="5" t="s">
        <v>156</v>
      </c>
      <c r="B95" s="5" t="s">
        <v>326</v>
      </c>
      <c r="C95" s="66">
        <v>150</v>
      </c>
    </row>
    <row r="96" spans="1:3" x14ac:dyDescent="0.3">
      <c r="A96" s="5" t="s">
        <v>157</v>
      </c>
      <c r="B96" s="5" t="s">
        <v>327</v>
      </c>
      <c r="C96" s="66">
        <v>160</v>
      </c>
    </row>
    <row r="97" spans="1:3" x14ac:dyDescent="0.3">
      <c r="A97" s="5" t="s">
        <v>131</v>
      </c>
      <c r="B97" s="5" t="s">
        <v>132</v>
      </c>
      <c r="C97" s="66">
        <v>15</v>
      </c>
    </row>
    <row r="98" spans="1:3" x14ac:dyDescent="0.3">
      <c r="A98" s="5" t="s">
        <v>133</v>
      </c>
      <c r="B98" s="5" t="s">
        <v>134</v>
      </c>
      <c r="C98" s="66">
        <v>16</v>
      </c>
    </row>
    <row r="99" spans="1:3" x14ac:dyDescent="0.3">
      <c r="A99" s="5" t="s">
        <v>136</v>
      </c>
      <c r="B99" s="5" t="s">
        <v>137</v>
      </c>
      <c r="C99" s="66">
        <v>17</v>
      </c>
    </row>
    <row r="100" spans="1:3" x14ac:dyDescent="0.3">
      <c r="A100" s="5" t="s">
        <v>172</v>
      </c>
      <c r="B100" s="5" t="s">
        <v>173</v>
      </c>
      <c r="C100" s="66">
        <v>18</v>
      </c>
    </row>
    <row r="101" spans="1:3" x14ac:dyDescent="0.3">
      <c r="A101" s="5" t="s">
        <v>192</v>
      </c>
      <c r="B101" s="5" t="s">
        <v>193</v>
      </c>
      <c r="C101" s="66">
        <v>19</v>
      </c>
    </row>
    <row r="102" spans="1:3" x14ac:dyDescent="0.3">
      <c r="A102" s="5" t="s">
        <v>530</v>
      </c>
      <c r="B102" s="5" t="s">
        <v>531</v>
      </c>
      <c r="C102" s="66">
        <v>20</v>
      </c>
    </row>
    <row r="103" spans="1:3" x14ac:dyDescent="0.3">
      <c r="A103" s="5" t="s">
        <v>114</v>
      </c>
      <c r="B103" s="5" t="s">
        <v>159</v>
      </c>
      <c r="C103" s="66">
        <v>325</v>
      </c>
    </row>
    <row r="104" spans="1:3" x14ac:dyDescent="0.3">
      <c r="A104" s="5" t="s">
        <v>148</v>
      </c>
      <c r="B104" s="5" t="s">
        <v>149</v>
      </c>
      <c r="C104" s="66">
        <v>325</v>
      </c>
    </row>
    <row r="105" spans="1:3" x14ac:dyDescent="0.3">
      <c r="A105" s="5" t="s">
        <v>119</v>
      </c>
      <c r="B105" s="5" t="s">
        <v>120</v>
      </c>
      <c r="C105" s="66">
        <v>7</v>
      </c>
    </row>
    <row r="106" spans="1:3" x14ac:dyDescent="0.3">
      <c r="A106" s="5" t="s">
        <v>122</v>
      </c>
      <c r="B106" s="5" t="s">
        <v>123</v>
      </c>
      <c r="C106" s="66">
        <v>7</v>
      </c>
    </row>
    <row r="107" spans="1:3" x14ac:dyDescent="0.3">
      <c r="A107" s="5" t="s">
        <v>124</v>
      </c>
      <c r="B107" s="5" t="s">
        <v>125</v>
      </c>
      <c r="C107" s="66">
        <v>10</v>
      </c>
    </row>
    <row r="108" spans="1:3" x14ac:dyDescent="0.3">
      <c r="A108" s="5" t="s">
        <v>126</v>
      </c>
      <c r="B108" s="5" t="s">
        <v>160</v>
      </c>
      <c r="C108" s="66">
        <v>10</v>
      </c>
    </row>
    <row r="109" spans="1:3" x14ac:dyDescent="0.3">
      <c r="A109" s="5" t="s">
        <v>544</v>
      </c>
      <c r="B109" s="5" t="s">
        <v>545</v>
      </c>
      <c r="C109" s="66">
        <v>3.5</v>
      </c>
    </row>
    <row r="110" spans="1:3" x14ac:dyDescent="0.3">
      <c r="A110" s="5" t="s">
        <v>494</v>
      </c>
      <c r="B110" s="5" t="s">
        <v>502</v>
      </c>
      <c r="C110" s="66">
        <v>3.5</v>
      </c>
    </row>
    <row r="111" spans="1:3" x14ac:dyDescent="0.3">
      <c r="A111" s="5" t="s">
        <v>495</v>
      </c>
      <c r="B111" s="5" t="s">
        <v>501</v>
      </c>
      <c r="C111" s="66">
        <v>3.5</v>
      </c>
    </row>
    <row r="112" spans="1:3" x14ac:dyDescent="0.3">
      <c r="A112" s="5" t="s">
        <v>546</v>
      </c>
      <c r="B112" s="5" t="s">
        <v>547</v>
      </c>
      <c r="C112" s="66">
        <v>3.5</v>
      </c>
    </row>
    <row r="113" spans="1:3" x14ac:dyDescent="0.3">
      <c r="A113" s="5" t="s">
        <v>548</v>
      </c>
      <c r="B113" s="5" t="s">
        <v>549</v>
      </c>
      <c r="C113" s="66">
        <v>3.5</v>
      </c>
    </row>
    <row r="114" spans="1:3" x14ac:dyDescent="0.3">
      <c r="A114" s="5" t="s">
        <v>550</v>
      </c>
      <c r="B114" s="5" t="s">
        <v>551</v>
      </c>
      <c r="C114" s="66">
        <v>3.5</v>
      </c>
    </row>
    <row r="115" spans="1:3" x14ac:dyDescent="0.3">
      <c r="A115" s="5" t="s">
        <v>552</v>
      </c>
      <c r="B115" s="5" t="s">
        <v>553</v>
      </c>
      <c r="C115" s="66">
        <v>3.5</v>
      </c>
    </row>
    <row r="116" spans="1:3" x14ac:dyDescent="0.3">
      <c r="A116" s="5" t="s">
        <v>493</v>
      </c>
      <c r="B116" s="5" t="s">
        <v>503</v>
      </c>
      <c r="C116" s="66">
        <v>3.5</v>
      </c>
    </row>
    <row r="117" spans="1:3" x14ac:dyDescent="0.3">
      <c r="A117" s="5" t="s">
        <v>554</v>
      </c>
      <c r="B117" s="5" t="s">
        <v>555</v>
      </c>
      <c r="C117" s="66">
        <v>3.5</v>
      </c>
    </row>
    <row r="118" spans="1:3" x14ac:dyDescent="0.3">
      <c r="A118" s="5" t="s">
        <v>61</v>
      </c>
      <c r="B118" s="5" t="s">
        <v>142</v>
      </c>
      <c r="C118" s="66">
        <v>31.25</v>
      </c>
    </row>
    <row r="119" spans="1:3" x14ac:dyDescent="0.3">
      <c r="A119" s="5" t="s">
        <v>72</v>
      </c>
      <c r="B119" s="5" t="s">
        <v>143</v>
      </c>
      <c r="C119" s="66">
        <v>31.25</v>
      </c>
    </row>
    <row r="120" spans="1:3" x14ac:dyDescent="0.3">
      <c r="A120" s="5" t="s">
        <v>73</v>
      </c>
      <c r="B120" s="5" t="s">
        <v>144</v>
      </c>
      <c r="C120" s="66">
        <v>31.25</v>
      </c>
    </row>
    <row r="121" spans="1:3" x14ac:dyDescent="0.3">
      <c r="A121" s="5" t="s">
        <v>74</v>
      </c>
      <c r="B121" s="5" t="s">
        <v>240</v>
      </c>
      <c r="C121" s="66">
        <v>31.25</v>
      </c>
    </row>
    <row r="122" spans="1:3" x14ac:dyDescent="0.3">
      <c r="A122" s="5" t="s">
        <v>163</v>
      </c>
      <c r="B122" s="5" t="s">
        <v>170</v>
      </c>
      <c r="C122" s="66">
        <v>5</v>
      </c>
    </row>
    <row r="123" spans="1:3" x14ac:dyDescent="0.3">
      <c r="A123" s="5" t="s">
        <v>407</v>
      </c>
      <c r="B123" s="5" t="s">
        <v>410</v>
      </c>
      <c r="C123" s="66">
        <v>20</v>
      </c>
    </row>
    <row r="124" spans="1:3" x14ac:dyDescent="0.3">
      <c r="A124" s="5" t="s">
        <v>528</v>
      </c>
      <c r="B124" s="5" t="s">
        <v>529</v>
      </c>
      <c r="C124" s="66">
        <v>30</v>
      </c>
    </row>
    <row r="125" spans="1:3" x14ac:dyDescent="0.3">
      <c r="A125" s="5" t="s">
        <v>332</v>
      </c>
      <c r="B125" s="5" t="s">
        <v>333</v>
      </c>
      <c r="C125" s="66">
        <v>45</v>
      </c>
    </row>
    <row r="126" spans="1:3" x14ac:dyDescent="0.3">
      <c r="A126" s="5" t="s">
        <v>196</v>
      </c>
      <c r="B126" s="5" t="s">
        <v>440</v>
      </c>
      <c r="C126" s="66">
        <v>35</v>
      </c>
    </row>
    <row r="127" spans="1:3" x14ac:dyDescent="0.3">
      <c r="A127" s="5" t="s">
        <v>441</v>
      </c>
      <c r="B127" s="5" t="s">
        <v>559</v>
      </c>
      <c r="C127" s="66">
        <v>40</v>
      </c>
    </row>
    <row r="128" spans="1:3" x14ac:dyDescent="0.3">
      <c r="A128" s="5" t="s">
        <v>272</v>
      </c>
      <c r="B128" s="5" t="s">
        <v>273</v>
      </c>
      <c r="C128" s="66">
        <v>36</v>
      </c>
    </row>
    <row r="129" spans="1:3" x14ac:dyDescent="0.3">
      <c r="A129" s="5" t="s">
        <v>278</v>
      </c>
      <c r="B129" s="5" t="s">
        <v>279</v>
      </c>
      <c r="C129" s="66">
        <v>42.5</v>
      </c>
    </row>
    <row r="130" spans="1:3" x14ac:dyDescent="0.3">
      <c r="A130" s="5" t="s">
        <v>280</v>
      </c>
      <c r="B130" s="5" t="s">
        <v>281</v>
      </c>
      <c r="C130" s="66">
        <v>45.5</v>
      </c>
    </row>
    <row r="131" spans="1:3" x14ac:dyDescent="0.3">
      <c r="A131" s="5" t="s">
        <v>282</v>
      </c>
      <c r="B131" s="5" t="s">
        <v>283</v>
      </c>
      <c r="C131" s="66">
        <v>48.5</v>
      </c>
    </row>
    <row r="132" spans="1:3" x14ac:dyDescent="0.3">
      <c r="A132" s="5" t="s">
        <v>284</v>
      </c>
      <c r="B132" s="5" t="s">
        <v>285</v>
      </c>
      <c r="C132" s="66">
        <v>50.5</v>
      </c>
    </row>
    <row r="133" spans="1:3" x14ac:dyDescent="0.3">
      <c r="A133" s="5" t="s">
        <v>286</v>
      </c>
      <c r="B133" s="5" t="s">
        <v>287</v>
      </c>
      <c r="C133" s="66">
        <v>50.75</v>
      </c>
    </row>
    <row r="134" spans="1:3" x14ac:dyDescent="0.3">
      <c r="A134" s="5" t="s">
        <v>288</v>
      </c>
      <c r="B134" s="5" t="s">
        <v>563</v>
      </c>
      <c r="C134" s="66">
        <v>51.25</v>
      </c>
    </row>
    <row r="135" spans="1:3" x14ac:dyDescent="0.3">
      <c r="A135" s="5" t="s">
        <v>289</v>
      </c>
      <c r="B135" s="5" t="s">
        <v>564</v>
      </c>
      <c r="C135" s="66">
        <v>51.75</v>
      </c>
    </row>
    <row r="136" spans="1:3" x14ac:dyDescent="0.3">
      <c r="A136" s="5" t="s">
        <v>290</v>
      </c>
      <c r="B136" s="5" t="s">
        <v>565</v>
      </c>
      <c r="C136" s="66">
        <v>52.25</v>
      </c>
    </row>
    <row r="137" spans="1:3" x14ac:dyDescent="0.3">
      <c r="A137" s="5" t="s">
        <v>291</v>
      </c>
      <c r="B137" s="5" t="s">
        <v>292</v>
      </c>
      <c r="C137" s="66">
        <v>89.25</v>
      </c>
    </row>
    <row r="138" spans="1:3" x14ac:dyDescent="0.3">
      <c r="A138" s="5" t="s">
        <v>293</v>
      </c>
      <c r="B138" s="5" t="s">
        <v>294</v>
      </c>
      <c r="C138" s="66">
        <v>101.25</v>
      </c>
    </row>
    <row r="139" spans="1:3" x14ac:dyDescent="0.3">
      <c r="A139" s="5" t="s">
        <v>295</v>
      </c>
      <c r="B139" s="5" t="s">
        <v>296</v>
      </c>
      <c r="C139" s="66">
        <v>103</v>
      </c>
    </row>
    <row r="140" spans="1:3" x14ac:dyDescent="0.3">
      <c r="A140" s="5" t="s">
        <v>537</v>
      </c>
      <c r="B140" s="5" t="s">
        <v>556</v>
      </c>
      <c r="C140" s="66">
        <v>52</v>
      </c>
    </row>
    <row r="141" spans="1:3" x14ac:dyDescent="0.3">
      <c r="A141" s="5" t="s">
        <v>538</v>
      </c>
      <c r="B141" s="5" t="s">
        <v>557</v>
      </c>
      <c r="C141" s="66">
        <v>92</v>
      </c>
    </row>
    <row r="142" spans="1:3" x14ac:dyDescent="0.3">
      <c r="A142" s="5" t="s">
        <v>539</v>
      </c>
      <c r="B142" s="5" t="s">
        <v>558</v>
      </c>
      <c r="C142" s="66">
        <v>220</v>
      </c>
    </row>
    <row r="143" spans="1:3" x14ac:dyDescent="0.3">
      <c r="A143" s="5" t="s">
        <v>303</v>
      </c>
      <c r="B143" s="5" t="s">
        <v>304</v>
      </c>
      <c r="C143" s="66">
        <v>400</v>
      </c>
    </row>
    <row r="144" spans="1:3" x14ac:dyDescent="0.3">
      <c r="A144" s="5" t="s">
        <v>305</v>
      </c>
      <c r="B144" s="5" t="s">
        <v>306</v>
      </c>
      <c r="C144" s="66">
        <v>180</v>
      </c>
    </row>
    <row r="145" spans="1:3" x14ac:dyDescent="0.3">
      <c r="A145" s="5" t="s">
        <v>307</v>
      </c>
      <c r="B145" s="5" t="s">
        <v>308</v>
      </c>
      <c r="C145" s="66">
        <v>190</v>
      </c>
    </row>
    <row r="146" spans="1:3" x14ac:dyDescent="0.3">
      <c r="A146" s="5" t="s">
        <v>309</v>
      </c>
      <c r="B146" s="5" t="s">
        <v>310</v>
      </c>
      <c r="C146" s="66">
        <v>350</v>
      </c>
    </row>
    <row r="147" spans="1:3" x14ac:dyDescent="0.3">
      <c r="A147" s="5" t="s">
        <v>311</v>
      </c>
      <c r="B147" s="5" t="s">
        <v>312</v>
      </c>
      <c r="C147" s="66">
        <v>220</v>
      </c>
    </row>
    <row r="148" spans="1:3" x14ac:dyDescent="0.3">
      <c r="A148" s="5" t="s">
        <v>313</v>
      </c>
      <c r="B148" s="5" t="s">
        <v>314</v>
      </c>
      <c r="C148" s="66">
        <v>170</v>
      </c>
    </row>
    <row r="149" spans="1:3" x14ac:dyDescent="0.3">
      <c r="A149" s="5" t="s">
        <v>315</v>
      </c>
      <c r="B149" s="5" t="s">
        <v>316</v>
      </c>
      <c r="C149" s="66">
        <v>240</v>
      </c>
    </row>
    <row r="150" spans="1:3" x14ac:dyDescent="0.3">
      <c r="A150" s="5" t="s">
        <v>317</v>
      </c>
      <c r="B150" s="5" t="s">
        <v>318</v>
      </c>
      <c r="C150" s="66">
        <v>680</v>
      </c>
    </row>
    <row r="151" spans="1:3" x14ac:dyDescent="0.3">
      <c r="A151" s="5" t="s">
        <v>319</v>
      </c>
      <c r="B151" s="5" t="s">
        <v>320</v>
      </c>
      <c r="C151" s="66">
        <v>260</v>
      </c>
    </row>
    <row r="152" spans="1:3" x14ac:dyDescent="0.3">
      <c r="A152" s="5" t="s">
        <v>470</v>
      </c>
      <c r="B152" s="5" t="s">
        <v>474</v>
      </c>
      <c r="C152" s="66">
        <v>100</v>
      </c>
    </row>
    <row r="153" spans="1:3" x14ac:dyDescent="0.3">
      <c r="A153" s="5" t="s">
        <v>471</v>
      </c>
      <c r="B153" s="5" t="s">
        <v>475</v>
      </c>
      <c r="C153" s="66">
        <v>415</v>
      </c>
    </row>
    <row r="154" spans="1:3" x14ac:dyDescent="0.3">
      <c r="A154" s="5" t="s">
        <v>540</v>
      </c>
      <c r="B154" s="5" t="s">
        <v>542</v>
      </c>
      <c r="C154" s="66">
        <v>340</v>
      </c>
    </row>
    <row r="155" spans="1:3" x14ac:dyDescent="0.3">
      <c r="A155" s="5" t="s">
        <v>541</v>
      </c>
      <c r="B155" s="5" t="s">
        <v>543</v>
      </c>
      <c r="C155" s="66">
        <v>95</v>
      </c>
    </row>
    <row r="156" spans="1:3" x14ac:dyDescent="0.3">
      <c r="A156" s="5" t="s">
        <v>338</v>
      </c>
      <c r="B156" s="5" t="s">
        <v>567</v>
      </c>
      <c r="C156" s="66">
        <v>150</v>
      </c>
    </row>
    <row r="157" spans="1:3" x14ac:dyDescent="0.3">
      <c r="A157" s="5" t="s">
        <v>2</v>
      </c>
      <c r="B157" s="5" t="s">
        <v>443</v>
      </c>
      <c r="C157" s="66">
        <v>8</v>
      </c>
    </row>
    <row r="158" spans="1:3" x14ac:dyDescent="0.3">
      <c r="A158" s="5" t="s">
        <v>31</v>
      </c>
      <c r="B158" s="5" t="s">
        <v>447</v>
      </c>
      <c r="C158" s="66">
        <v>0.75</v>
      </c>
    </row>
    <row r="159" spans="1:3" x14ac:dyDescent="0.3">
      <c r="A159" s="5" t="s">
        <v>26</v>
      </c>
      <c r="B159" s="5" t="s">
        <v>445</v>
      </c>
      <c r="C159" s="66">
        <v>10.5</v>
      </c>
    </row>
    <row r="160" spans="1:3" x14ac:dyDescent="0.3">
      <c r="A160" s="5" t="s">
        <v>63</v>
      </c>
      <c r="B160" s="5" t="s">
        <v>449</v>
      </c>
      <c r="C160" s="66">
        <v>18</v>
      </c>
    </row>
    <row r="161" spans="1:3" x14ac:dyDescent="0.3">
      <c r="A161" s="5" t="s">
        <v>64</v>
      </c>
      <c r="B161" s="5" t="s">
        <v>450</v>
      </c>
      <c r="C161" s="66">
        <v>1</v>
      </c>
    </row>
    <row r="162" spans="1:3" x14ac:dyDescent="0.3">
      <c r="A162" s="5" t="s">
        <v>66</v>
      </c>
      <c r="B162" s="5" t="s">
        <v>451</v>
      </c>
      <c r="C162" s="66">
        <v>1.85</v>
      </c>
    </row>
    <row r="163" spans="1:3" x14ac:dyDescent="0.3">
      <c r="A163" s="5" t="s">
        <v>68</v>
      </c>
      <c r="B163" s="5" t="s">
        <v>452</v>
      </c>
      <c r="C163" s="66">
        <v>2.25</v>
      </c>
    </row>
    <row r="164" spans="1:3" x14ac:dyDescent="0.3">
      <c r="A164" s="5" t="s">
        <v>29</v>
      </c>
      <c r="B164" s="5" t="s">
        <v>446</v>
      </c>
      <c r="C164" s="66">
        <v>1.9</v>
      </c>
    </row>
    <row r="165" spans="1:3" x14ac:dyDescent="0.3">
      <c r="A165" s="5" t="s">
        <v>71</v>
      </c>
      <c r="B165" s="5" t="s">
        <v>453</v>
      </c>
      <c r="C165" s="66">
        <v>6</v>
      </c>
    </row>
    <row r="166" spans="1:3" x14ac:dyDescent="0.3">
      <c r="A166" s="5" t="s">
        <v>14</v>
      </c>
      <c r="B166" s="5" t="s">
        <v>444</v>
      </c>
      <c r="C166" s="66">
        <v>0.25</v>
      </c>
    </row>
    <row r="167" spans="1:3" x14ac:dyDescent="0.3">
      <c r="A167" s="5" t="s">
        <v>245</v>
      </c>
      <c r="B167" s="5" t="s">
        <v>246</v>
      </c>
      <c r="C167" s="66">
        <v>19.75</v>
      </c>
    </row>
    <row r="168" spans="1:3" x14ac:dyDescent="0.3">
      <c r="A168" s="5" t="s">
        <v>247</v>
      </c>
      <c r="B168" s="5" t="s">
        <v>248</v>
      </c>
      <c r="C168" s="66">
        <v>20.5</v>
      </c>
    </row>
    <row r="169" spans="1:3" x14ac:dyDescent="0.3">
      <c r="A169" s="5" t="s">
        <v>249</v>
      </c>
      <c r="B169" s="5" t="s">
        <v>250</v>
      </c>
      <c r="C169" s="66">
        <v>19.95</v>
      </c>
    </row>
    <row r="170" spans="1:3" x14ac:dyDescent="0.3">
      <c r="A170" s="5" t="s">
        <v>251</v>
      </c>
      <c r="B170" s="5" t="s">
        <v>252</v>
      </c>
      <c r="C170" s="66">
        <v>19.5</v>
      </c>
    </row>
    <row r="171" spans="1:3" x14ac:dyDescent="0.3">
      <c r="A171" s="5" t="s">
        <v>253</v>
      </c>
      <c r="B171" s="5" t="s">
        <v>254</v>
      </c>
      <c r="C171" s="66">
        <v>19.75</v>
      </c>
    </row>
    <row r="172" spans="1:3" x14ac:dyDescent="0.3">
      <c r="A172" s="5" t="s">
        <v>255</v>
      </c>
      <c r="B172" s="5" t="s">
        <v>256</v>
      </c>
      <c r="C172" s="66">
        <v>19.5</v>
      </c>
    </row>
    <row r="173" spans="1:3" x14ac:dyDescent="0.3">
      <c r="A173" s="5" t="s">
        <v>257</v>
      </c>
      <c r="B173" s="5" t="s">
        <v>258</v>
      </c>
      <c r="C173" s="66">
        <v>22</v>
      </c>
    </row>
    <row r="174" spans="1:3" x14ac:dyDescent="0.3">
      <c r="A174" s="5" t="s">
        <v>259</v>
      </c>
      <c r="B174" s="5" t="s">
        <v>260</v>
      </c>
      <c r="C174" s="66">
        <v>21.25</v>
      </c>
    </row>
    <row r="175" spans="1:3" x14ac:dyDescent="0.3">
      <c r="A175" s="5" t="s">
        <v>261</v>
      </c>
      <c r="B175" s="5" t="s">
        <v>413</v>
      </c>
      <c r="C175" s="66">
        <v>22</v>
      </c>
    </row>
    <row r="176" spans="1:3" x14ac:dyDescent="0.3">
      <c r="A176" s="5" t="s">
        <v>262</v>
      </c>
      <c r="B176" s="5" t="s">
        <v>263</v>
      </c>
      <c r="C176" s="66">
        <v>32</v>
      </c>
    </row>
    <row r="177" spans="1:3" x14ac:dyDescent="0.3">
      <c r="A177" s="5" t="s">
        <v>243</v>
      </c>
      <c r="B177" s="5" t="s">
        <v>244</v>
      </c>
      <c r="C177" s="66">
        <v>0.3</v>
      </c>
    </row>
    <row r="178" spans="1:3" x14ac:dyDescent="0.3">
      <c r="A178" s="5" t="s">
        <v>266</v>
      </c>
      <c r="B178" s="5" t="s">
        <v>267</v>
      </c>
      <c r="C178" s="66">
        <v>0.3</v>
      </c>
    </row>
    <row r="179" spans="1:3" x14ac:dyDescent="0.3">
      <c r="A179" s="5" t="s">
        <v>321</v>
      </c>
      <c r="B179" s="5" t="s">
        <v>322</v>
      </c>
      <c r="C179" s="66">
        <v>17.25</v>
      </c>
    </row>
    <row r="180" spans="1:3" x14ac:dyDescent="0.3">
      <c r="A180" s="5" t="s">
        <v>113</v>
      </c>
      <c r="B180" s="5" t="s">
        <v>462</v>
      </c>
      <c r="C180" s="66">
        <v>10.25</v>
      </c>
    </row>
    <row r="181" spans="1:3" x14ac:dyDescent="0.3">
      <c r="A181" s="5" t="s">
        <v>117</v>
      </c>
      <c r="B181" s="5" t="s">
        <v>464</v>
      </c>
      <c r="C181" s="66">
        <v>0.6</v>
      </c>
    </row>
    <row r="182" spans="1:3" x14ac:dyDescent="0.3">
      <c r="A182" s="5" t="s">
        <v>83</v>
      </c>
      <c r="B182" s="5" t="s">
        <v>455</v>
      </c>
      <c r="C182" s="66">
        <v>4.25</v>
      </c>
    </row>
    <row r="183" spans="1:3" x14ac:dyDescent="0.3">
      <c r="A183" s="5" t="s">
        <v>88</v>
      </c>
      <c r="B183" s="5" t="s">
        <v>456</v>
      </c>
      <c r="C183" s="66">
        <v>1</v>
      </c>
    </row>
    <row r="184" spans="1:3" x14ac:dyDescent="0.3">
      <c r="A184" s="5" t="s">
        <v>89</v>
      </c>
      <c r="B184" s="5" t="s">
        <v>457</v>
      </c>
      <c r="C184" s="66">
        <v>0.15</v>
      </c>
    </row>
    <row r="185" spans="1:3" x14ac:dyDescent="0.3">
      <c r="A185" s="5" t="s">
        <v>95</v>
      </c>
      <c r="B185" s="5" t="s">
        <v>458</v>
      </c>
      <c r="C185" s="66">
        <v>0.2</v>
      </c>
    </row>
    <row r="186" spans="1:3" x14ac:dyDescent="0.3">
      <c r="A186" s="5" t="s">
        <v>104</v>
      </c>
      <c r="B186" s="5" t="s">
        <v>459</v>
      </c>
      <c r="C186" s="66">
        <v>4.5</v>
      </c>
    </row>
    <row r="187" spans="1:3" x14ac:dyDescent="0.3">
      <c r="A187" s="5" t="s">
        <v>241</v>
      </c>
      <c r="B187" s="5" t="s">
        <v>242</v>
      </c>
      <c r="C187" s="66">
        <v>0.4</v>
      </c>
    </row>
    <row r="188" spans="1:3" x14ac:dyDescent="0.3">
      <c r="A188" s="5" t="s">
        <v>330</v>
      </c>
      <c r="B188" s="5" t="s">
        <v>331</v>
      </c>
      <c r="C188" s="66">
        <v>0.6</v>
      </c>
    </row>
    <row r="189" spans="1:3" x14ac:dyDescent="0.3">
      <c r="A189" s="5" t="s">
        <v>442</v>
      </c>
      <c r="B189" s="5" t="s">
        <v>469</v>
      </c>
      <c r="C189" s="66">
        <v>1.7</v>
      </c>
    </row>
    <row r="190" spans="1:3" x14ac:dyDescent="0.3">
      <c r="A190" s="5" t="s">
        <v>58</v>
      </c>
      <c r="B190" s="5" t="s">
        <v>500</v>
      </c>
      <c r="C190" s="66">
        <v>13</v>
      </c>
    </row>
    <row r="191" spans="1:3" x14ac:dyDescent="0.3">
      <c r="A191" s="5" t="s">
        <v>45</v>
      </c>
      <c r="B191" s="5" t="s">
        <v>499</v>
      </c>
      <c r="C191" s="66">
        <v>13.75</v>
      </c>
    </row>
    <row r="192" spans="1:3" x14ac:dyDescent="0.3">
      <c r="A192" s="5" t="s">
        <v>43</v>
      </c>
      <c r="B192" s="5" t="s">
        <v>498</v>
      </c>
      <c r="C192" s="66">
        <v>15.5</v>
      </c>
    </row>
    <row r="193" spans="1:3" x14ac:dyDescent="0.3">
      <c r="A193" s="5" t="s">
        <v>42</v>
      </c>
      <c r="B193" s="5" t="s">
        <v>497</v>
      </c>
      <c r="C193" s="66">
        <v>17</v>
      </c>
    </row>
    <row r="194" spans="1:3" x14ac:dyDescent="0.3">
      <c r="A194" s="5" t="s">
        <v>25</v>
      </c>
      <c r="B194" s="5" t="s">
        <v>496</v>
      </c>
      <c r="C194" s="66">
        <v>30.5</v>
      </c>
    </row>
    <row r="195" spans="1:3" x14ac:dyDescent="0.3">
      <c r="A195" s="5" t="s">
        <v>40</v>
      </c>
      <c r="B195" s="5" t="s">
        <v>448</v>
      </c>
      <c r="C195" s="66">
        <v>30.25</v>
      </c>
    </row>
    <row r="196" spans="1:3" x14ac:dyDescent="0.3">
      <c r="A196" s="5" t="s">
        <v>194</v>
      </c>
      <c r="B196" s="5" t="s">
        <v>468</v>
      </c>
      <c r="C196" s="66">
        <v>51.25</v>
      </c>
    </row>
    <row r="197" spans="1:3" x14ac:dyDescent="0.3">
      <c r="A197" s="5" t="s">
        <v>264</v>
      </c>
      <c r="B197" s="5" t="s">
        <v>265</v>
      </c>
      <c r="C197" s="66">
        <v>175</v>
      </c>
    </row>
    <row r="198" spans="1:3" x14ac:dyDescent="0.3">
      <c r="A198" s="5" t="s">
        <v>299</v>
      </c>
      <c r="B198" s="5" t="s">
        <v>300</v>
      </c>
      <c r="C198" s="66">
        <v>20</v>
      </c>
    </row>
    <row r="199" spans="1:3" x14ac:dyDescent="0.3">
      <c r="A199" s="5" t="s">
        <v>297</v>
      </c>
      <c r="B199" s="5" t="s">
        <v>298</v>
      </c>
      <c r="C199" s="66">
        <v>15</v>
      </c>
    </row>
    <row r="200" spans="1:3" x14ac:dyDescent="0.3">
      <c r="A200" s="5" t="s">
        <v>334</v>
      </c>
      <c r="B200" s="5" t="s">
        <v>335</v>
      </c>
      <c r="C200" s="66">
        <v>12.25</v>
      </c>
    </row>
    <row r="201" spans="1:3" x14ac:dyDescent="0.3">
      <c r="A201" s="5" t="s">
        <v>336</v>
      </c>
      <c r="B201" s="5" t="s">
        <v>337</v>
      </c>
      <c r="C201" s="66">
        <v>9.75</v>
      </c>
    </row>
    <row r="202" spans="1:3" x14ac:dyDescent="0.3">
      <c r="A202" s="5" t="s">
        <v>276</v>
      </c>
      <c r="B202" s="5" t="s">
        <v>277</v>
      </c>
      <c r="C202" s="66">
        <v>10.25</v>
      </c>
    </row>
    <row r="203" spans="1:3" x14ac:dyDescent="0.3">
      <c r="A203" s="5" t="s">
        <v>301</v>
      </c>
      <c r="B203" s="5" t="s">
        <v>302</v>
      </c>
      <c r="C203" s="66">
        <v>12.25</v>
      </c>
    </row>
    <row r="204" spans="1:3" x14ac:dyDescent="0.3">
      <c r="A204" s="5" t="s">
        <v>274</v>
      </c>
      <c r="B204" s="5" t="s">
        <v>275</v>
      </c>
      <c r="C204" s="66">
        <v>23.25</v>
      </c>
    </row>
    <row r="205" spans="1:3" x14ac:dyDescent="0.3">
      <c r="A205" s="5" t="s">
        <v>109</v>
      </c>
      <c r="B205" s="5" t="s">
        <v>460</v>
      </c>
      <c r="C205" s="66">
        <v>55</v>
      </c>
    </row>
    <row r="206" spans="1:3" x14ac:dyDescent="0.3">
      <c r="A206" s="5" t="s">
        <v>268</v>
      </c>
      <c r="B206" s="5" t="s">
        <v>269</v>
      </c>
      <c r="C206" s="66">
        <v>34</v>
      </c>
    </row>
    <row r="207" spans="1:3" x14ac:dyDescent="0.3">
      <c r="A207" s="5" t="s">
        <v>76</v>
      </c>
      <c r="B207" s="5" t="s">
        <v>454</v>
      </c>
      <c r="C207" s="66">
        <v>29.25</v>
      </c>
    </row>
    <row r="208" spans="1:3" x14ac:dyDescent="0.3">
      <c r="A208" s="5" t="s">
        <v>270</v>
      </c>
      <c r="B208" s="5" t="s">
        <v>271</v>
      </c>
      <c r="C208" s="66">
        <v>21</v>
      </c>
    </row>
    <row r="209" spans="1:3" x14ac:dyDescent="0.3">
      <c r="A209" s="5" t="s">
        <v>561</v>
      </c>
      <c r="B209" s="5" t="s">
        <v>562</v>
      </c>
      <c r="C209" s="66">
        <v>0.15</v>
      </c>
    </row>
    <row r="210" spans="1:3" x14ac:dyDescent="0.3">
      <c r="A210" s="5" t="s">
        <v>121</v>
      </c>
      <c r="B210" s="5" t="s">
        <v>466</v>
      </c>
      <c r="C210" s="66">
        <v>1.5</v>
      </c>
    </row>
    <row r="211" spans="1:3" x14ac:dyDescent="0.3">
      <c r="A211" s="5" t="s">
        <v>116</v>
      </c>
      <c r="B211" s="5" t="s">
        <v>463</v>
      </c>
      <c r="C211" s="66">
        <v>25</v>
      </c>
    </row>
    <row r="212" spans="1:3" x14ac:dyDescent="0.3">
      <c r="A212" s="5" t="s">
        <v>329</v>
      </c>
      <c r="B212" s="5" t="s">
        <v>435</v>
      </c>
      <c r="C212" s="66">
        <v>38</v>
      </c>
    </row>
    <row r="213" spans="1:3" x14ac:dyDescent="0.3">
      <c r="A213" s="5" t="s">
        <v>438</v>
      </c>
      <c r="B213" s="5" t="s">
        <v>439</v>
      </c>
      <c r="C213" s="66">
        <v>38</v>
      </c>
    </row>
    <row r="214" spans="1:3" x14ac:dyDescent="0.3">
      <c r="A214" s="5" t="s">
        <v>328</v>
      </c>
      <c r="B214" s="5" t="s">
        <v>434</v>
      </c>
      <c r="C214" s="66">
        <v>39.5</v>
      </c>
    </row>
    <row r="215" spans="1:3" x14ac:dyDescent="0.3">
      <c r="A215" s="5" t="s">
        <v>436</v>
      </c>
      <c r="B215" s="5" t="s">
        <v>437</v>
      </c>
      <c r="C215" s="66">
        <v>39.5</v>
      </c>
    </row>
    <row r="216" spans="1:3" x14ac:dyDescent="0.3">
      <c r="A216" s="5" t="s">
        <v>118</v>
      </c>
      <c r="B216" s="5" t="s">
        <v>465</v>
      </c>
      <c r="C216" s="66">
        <v>9.5</v>
      </c>
    </row>
    <row r="217" spans="1:3" x14ac:dyDescent="0.3">
      <c r="A217" s="5" t="s">
        <v>112</v>
      </c>
      <c r="B217" s="5" t="s">
        <v>461</v>
      </c>
      <c r="C217" s="66">
        <v>9.25</v>
      </c>
    </row>
    <row r="218" spans="1:3" x14ac:dyDescent="0.3">
      <c r="A218" s="5" t="s">
        <v>135</v>
      </c>
      <c r="B218" s="5" t="s">
        <v>467</v>
      </c>
      <c r="C218" s="66">
        <v>1.5</v>
      </c>
    </row>
    <row r="219" spans="1:3" x14ac:dyDescent="0.3">
      <c r="A219" s="5" t="s">
        <v>576</v>
      </c>
      <c r="B219" s="5" t="s">
        <v>577</v>
      </c>
      <c r="C219" s="66">
        <v>435</v>
      </c>
    </row>
    <row r="220" spans="1:3" x14ac:dyDescent="0.3">
      <c r="A220" s="5" t="s">
        <v>578</v>
      </c>
      <c r="B220" s="5" t="s">
        <v>579</v>
      </c>
      <c r="C220" s="66">
        <v>435</v>
      </c>
    </row>
    <row r="221" spans="1:3" x14ac:dyDescent="0.3">
      <c r="A221" s="5" t="s">
        <v>583</v>
      </c>
      <c r="B221" s="5" t="s">
        <v>587</v>
      </c>
      <c r="C221" s="66">
        <v>15</v>
      </c>
    </row>
    <row r="222" spans="1:3" x14ac:dyDescent="0.3">
      <c r="A222" s="5" t="s">
        <v>582</v>
      </c>
      <c r="B222" s="5" t="s">
        <v>586</v>
      </c>
      <c r="C222" s="66">
        <v>15</v>
      </c>
    </row>
    <row r="223" spans="1:3" x14ac:dyDescent="0.3">
      <c r="A223" s="5" t="s">
        <v>584</v>
      </c>
      <c r="B223" s="5" t="s">
        <v>588</v>
      </c>
      <c r="C223" s="66">
        <v>15</v>
      </c>
    </row>
    <row r="224" spans="1:3" x14ac:dyDescent="0.3">
      <c r="A224" s="5" t="s">
        <v>585</v>
      </c>
      <c r="B224" s="5" t="s">
        <v>589</v>
      </c>
      <c r="C224" s="66">
        <v>15</v>
      </c>
    </row>
    <row r="225" spans="1:3" x14ac:dyDescent="0.3">
      <c r="A225" s="5" t="s">
        <v>570</v>
      </c>
      <c r="B225" s="5" t="s">
        <v>571</v>
      </c>
      <c r="C225" s="66">
        <v>150</v>
      </c>
    </row>
    <row r="226" spans="1:3" x14ac:dyDescent="0.3">
      <c r="A226" s="5" t="s">
        <v>580</v>
      </c>
      <c r="B226" s="5" t="s">
        <v>581</v>
      </c>
      <c r="C226" s="66">
        <v>30</v>
      </c>
    </row>
    <row r="227" spans="1:3" x14ac:dyDescent="0.3">
      <c r="A227" s="5" t="s">
        <v>590</v>
      </c>
      <c r="B227" s="5" t="s">
        <v>591</v>
      </c>
      <c r="C227" s="66">
        <v>10</v>
      </c>
    </row>
    <row r="228" spans="1:3" x14ac:dyDescent="0.3">
      <c r="A228" s="5" t="s">
        <v>154</v>
      </c>
      <c r="B228" s="5" t="s">
        <v>166</v>
      </c>
      <c r="C228" s="66">
        <v>225</v>
      </c>
    </row>
    <row r="229" spans="1:3" x14ac:dyDescent="0.3">
      <c r="A229" s="5" t="s">
        <v>161</v>
      </c>
      <c r="B229" s="5" t="s">
        <v>167</v>
      </c>
      <c r="C229" s="66">
        <v>16</v>
      </c>
    </row>
    <row r="230" spans="1:3" x14ac:dyDescent="0.3">
      <c r="A230" s="5" t="s">
        <v>402</v>
      </c>
      <c r="B230" s="5" t="s">
        <v>403</v>
      </c>
      <c r="C230" s="66">
        <v>17</v>
      </c>
    </row>
    <row r="231" spans="1:3" x14ac:dyDescent="0.3">
      <c r="A231" s="5" t="s">
        <v>532</v>
      </c>
      <c r="B231" s="5" t="s">
        <v>534</v>
      </c>
      <c r="C231" s="66">
        <v>18</v>
      </c>
    </row>
    <row r="232" spans="1:3" x14ac:dyDescent="0.3">
      <c r="A232" s="5" t="s">
        <v>533</v>
      </c>
      <c r="B232" s="5" t="s">
        <v>535</v>
      </c>
      <c r="C232" s="66">
        <v>19</v>
      </c>
    </row>
    <row r="233" spans="1:3" x14ac:dyDescent="0.3">
      <c r="A233" s="5" t="s">
        <v>572</v>
      </c>
      <c r="B233" s="5" t="s">
        <v>573</v>
      </c>
      <c r="C233" s="66">
        <v>130</v>
      </c>
    </row>
    <row r="234" spans="1:3" x14ac:dyDescent="0.3">
      <c r="A234" s="5" t="s">
        <v>574</v>
      </c>
      <c r="B234" s="5" t="s">
        <v>575</v>
      </c>
      <c r="C234" s="66">
        <v>130</v>
      </c>
    </row>
  </sheetData>
  <pageMargins left="0.25" right="0.25" top="0.75" bottom="0.75" header="0.3" footer="0.3"/>
  <pageSetup orientation="portrait" r:id="rId1"/>
  <ignoredErrors>
    <ignoredError sqref="A3:A88 A89:A206 A207 A208:A218 A219:A2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view="pageLayout" zoomScaleNormal="100" workbookViewId="0">
      <selection activeCell="B4" sqref="B4:C8"/>
    </sheetView>
  </sheetViews>
  <sheetFormatPr defaultColWidth="9.109375" defaultRowHeight="14.4" x14ac:dyDescent="0.3"/>
  <cols>
    <col min="1" max="1" width="8.109375" customWidth="1"/>
    <col min="2" max="2" width="59.33203125" customWidth="1"/>
    <col min="3" max="3" width="11.44140625" customWidth="1"/>
    <col min="4" max="4" width="7" customWidth="1"/>
    <col min="5" max="5" width="10.33203125" customWidth="1"/>
  </cols>
  <sheetData>
    <row r="1" spans="1:5" x14ac:dyDescent="0.3">
      <c r="A1" s="2" t="s">
        <v>0</v>
      </c>
      <c r="B1" t="s">
        <v>401</v>
      </c>
    </row>
    <row r="2" spans="1:5" ht="18" x14ac:dyDescent="0.35">
      <c r="A2" s="68" t="s">
        <v>174</v>
      </c>
      <c r="B2" s="68"/>
      <c r="C2" s="11" t="s">
        <v>138</v>
      </c>
      <c r="D2" s="6" t="s">
        <v>139</v>
      </c>
      <c r="E2" s="6" t="s">
        <v>140</v>
      </c>
    </row>
    <row r="3" spans="1:5" x14ac:dyDescent="0.3">
      <c r="D3" s="9"/>
      <c r="E3" s="9"/>
    </row>
    <row r="5" spans="1:5" x14ac:dyDescent="0.3">
      <c r="A5" s="2" t="s">
        <v>0</v>
      </c>
      <c r="B5" t="s">
        <v>169</v>
      </c>
    </row>
    <row r="6" spans="1:5" ht="18" x14ac:dyDescent="0.35">
      <c r="A6" s="68" t="s">
        <v>175</v>
      </c>
      <c r="B6" s="68"/>
      <c r="C6" s="11" t="s">
        <v>138</v>
      </c>
      <c r="D6" s="6" t="s">
        <v>139</v>
      </c>
      <c r="E6" s="6" t="s">
        <v>140</v>
      </c>
    </row>
    <row r="7" spans="1:5" x14ac:dyDescent="0.3">
      <c r="D7" s="7"/>
      <c r="E7" s="7"/>
    </row>
    <row r="8" spans="1:5" x14ac:dyDescent="0.3">
      <c r="D8" s="8"/>
      <c r="E8" s="8"/>
    </row>
    <row r="9" spans="1:5" x14ac:dyDescent="0.3">
      <c r="D9" s="8"/>
      <c r="E9" s="8"/>
    </row>
    <row r="10" spans="1:5" x14ac:dyDescent="0.3">
      <c r="D10" s="8"/>
      <c r="E10" s="8"/>
    </row>
  </sheetData>
  <mergeCells count="2">
    <mergeCell ref="A2:B2"/>
    <mergeCell ref="A6:B6"/>
  </mergeCells>
  <pageMargins left="0.45" right="0.4" top="1.1499999999999999" bottom="0.6" header="0.3" footer="0.3"/>
  <pageSetup orientation="portrait" r:id="rId3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6"/>
  <sheetViews>
    <sheetView showGridLines="0" view="pageLayout" zoomScaleNormal="100" workbookViewId="0">
      <selection activeCell="J14" sqref="J14"/>
    </sheetView>
  </sheetViews>
  <sheetFormatPr defaultColWidth="9.109375" defaultRowHeight="14.4" x14ac:dyDescent="0.3"/>
  <cols>
    <col min="1" max="1" width="8.109375" customWidth="1"/>
    <col min="2" max="2" width="8.109375" hidden="1" customWidth="1"/>
    <col min="3" max="3" width="59.33203125" customWidth="1"/>
    <col min="4" max="4" width="7.88671875" style="32" hidden="1" customWidth="1"/>
    <col min="5" max="5" width="9" hidden="1" customWidth="1"/>
    <col min="6" max="6" width="9" style="32" hidden="1" customWidth="1"/>
    <col min="7" max="8" width="9" style="35" hidden="1" customWidth="1"/>
    <col min="9" max="10" width="11.44140625" style="32" hidden="1" customWidth="1"/>
    <col min="11" max="11" width="10.33203125" style="32" hidden="1" customWidth="1"/>
    <col min="12" max="12" width="11.44140625" style="32" customWidth="1"/>
    <col min="13" max="13" width="7" customWidth="1"/>
    <col min="14" max="14" width="10.33203125" customWidth="1"/>
  </cols>
  <sheetData>
    <row r="2" spans="1:14" ht="18.600000000000001" customHeight="1" x14ac:dyDescent="0.35">
      <c r="A2" s="27" t="s">
        <v>176</v>
      </c>
      <c r="B2" s="27"/>
      <c r="D2" s="29" t="s">
        <v>191</v>
      </c>
      <c r="E2" s="29" t="s">
        <v>186</v>
      </c>
      <c r="F2" s="29" t="s">
        <v>177</v>
      </c>
      <c r="G2" s="33" t="s">
        <v>187</v>
      </c>
      <c r="H2" s="33" t="s">
        <v>178</v>
      </c>
      <c r="I2" s="45" t="s">
        <v>190</v>
      </c>
      <c r="J2" s="45" t="s">
        <v>189</v>
      </c>
      <c r="K2" s="29" t="s">
        <v>188</v>
      </c>
      <c r="L2" s="29" t="s">
        <v>138</v>
      </c>
      <c r="M2" s="6" t="s">
        <v>139</v>
      </c>
      <c r="N2" s="6" t="s">
        <v>140</v>
      </c>
    </row>
    <row r="3" spans="1:14" x14ac:dyDescent="0.3">
      <c r="A3" s="19" t="s">
        <v>2</v>
      </c>
      <c r="B3" s="19">
        <f t="shared" ref="B3:B34" si="0">_xlfn.NUMBERVALUE(A3)</f>
        <v>201003</v>
      </c>
      <c r="C3" s="9" t="e">
        <f t="shared" ref="C3:C34" si="1">VLOOKUP($A3,Master,2,FALSE)</f>
        <v>#REF!</v>
      </c>
      <c r="D3" s="31" t="e">
        <f t="shared" ref="D3:D34" si="2">(_xlfn.NUMBERVALUE(VLOOKUP($A3,Master,13,FALSE)))/100</f>
        <v>#REF!</v>
      </c>
      <c r="E3" s="18" t="e">
        <f t="shared" ref="E3:E34" si="3">_xlfn.NUMBERVALUE(VLOOKUP($A3,Master,5,FALSE))</f>
        <v>#REF!</v>
      </c>
      <c r="F3" s="30" t="e">
        <f t="shared" ref="F3:F34" si="4">_xlfn.NUMBERVALUE(VLOOKUP($A3,Master,4,FALSE))</f>
        <v>#REF!</v>
      </c>
      <c r="G3" s="36" t="e">
        <f t="shared" ref="G3:G34" si="5">(E3/F3)-1</f>
        <v>#REF!</v>
      </c>
      <c r="H3" s="34" t="e">
        <f t="shared" ref="H3:H34" si="6">I3/F3</f>
        <v>#REF!</v>
      </c>
      <c r="I3" s="30">
        <v>11</v>
      </c>
      <c r="J3" s="31">
        <f t="shared" ref="J3:J34" si="7">IF(I3&lt;1,(ROUNDUP(I3*10,0)/10),(ROUND(I3*4,0)/4))</f>
        <v>11</v>
      </c>
      <c r="K3" s="30" t="e">
        <f t="shared" ref="K3:K34" si="8">_xlfn.NUMBERVALUE(VLOOKUP($A3,Master,12,FALSE))</f>
        <v>#REF!</v>
      </c>
      <c r="L3" s="30" t="e">
        <f t="shared" ref="L3:L34" si="9">_xlfn.NUMBERVALUE(VLOOKUP($A3,Master,11,FALSE))</f>
        <v>#REF!</v>
      </c>
      <c r="M3" s="9"/>
      <c r="N3" s="44"/>
    </row>
    <row r="4" spans="1:14" x14ac:dyDescent="0.3">
      <c r="A4" s="20" t="s">
        <v>3</v>
      </c>
      <c r="B4" s="20">
        <f t="shared" si="0"/>
        <v>201004</v>
      </c>
      <c r="C4" s="18" t="e">
        <f t="shared" si="1"/>
        <v>#REF!</v>
      </c>
      <c r="D4" s="31" t="e">
        <f t="shared" si="2"/>
        <v>#REF!</v>
      </c>
      <c r="E4" s="18" t="e">
        <f t="shared" si="3"/>
        <v>#REF!</v>
      </c>
      <c r="F4" s="31" t="e">
        <f t="shared" si="4"/>
        <v>#REF!</v>
      </c>
      <c r="G4" s="34" t="e">
        <f t="shared" si="5"/>
        <v>#REF!</v>
      </c>
      <c r="H4" s="34" t="e">
        <f t="shared" si="6"/>
        <v>#REF!</v>
      </c>
      <c r="I4" s="31">
        <v>0.4</v>
      </c>
      <c r="J4" s="31">
        <f t="shared" si="7"/>
        <v>0.4</v>
      </c>
      <c r="K4" s="31" t="e">
        <f t="shared" si="8"/>
        <v>#REF!</v>
      </c>
      <c r="L4" s="31" t="e">
        <f t="shared" si="9"/>
        <v>#REF!</v>
      </c>
      <c r="M4" s="18"/>
      <c r="N4" s="18"/>
    </row>
    <row r="5" spans="1:14" x14ac:dyDescent="0.3">
      <c r="A5" s="20" t="s">
        <v>4</v>
      </c>
      <c r="B5" s="20">
        <f t="shared" si="0"/>
        <v>201005</v>
      </c>
      <c r="C5" s="18" t="e">
        <f t="shared" si="1"/>
        <v>#REF!</v>
      </c>
      <c r="D5" s="31" t="e">
        <f t="shared" si="2"/>
        <v>#REF!</v>
      </c>
      <c r="E5" s="18" t="e">
        <f t="shared" si="3"/>
        <v>#REF!</v>
      </c>
      <c r="F5" s="31" t="e">
        <f t="shared" si="4"/>
        <v>#REF!</v>
      </c>
      <c r="G5" s="34" t="e">
        <f t="shared" si="5"/>
        <v>#REF!</v>
      </c>
      <c r="H5" s="34" t="e">
        <f t="shared" si="6"/>
        <v>#REF!</v>
      </c>
      <c r="I5" s="31">
        <v>0.1</v>
      </c>
      <c r="J5" s="31">
        <f t="shared" si="7"/>
        <v>0.1</v>
      </c>
      <c r="K5" s="31" t="e">
        <f t="shared" si="8"/>
        <v>#REF!</v>
      </c>
      <c r="L5" s="31" t="e">
        <f t="shared" si="9"/>
        <v>#REF!</v>
      </c>
      <c r="M5" s="18"/>
      <c r="N5" s="18"/>
    </row>
    <row r="6" spans="1:14" x14ac:dyDescent="0.3">
      <c r="A6" s="20" t="s">
        <v>5</v>
      </c>
      <c r="B6" s="20">
        <f t="shared" si="0"/>
        <v>201007</v>
      </c>
      <c r="C6" s="18" t="e">
        <f t="shared" si="1"/>
        <v>#REF!</v>
      </c>
      <c r="D6" s="31" t="e">
        <f t="shared" si="2"/>
        <v>#REF!</v>
      </c>
      <c r="E6" s="18" t="e">
        <f t="shared" si="3"/>
        <v>#REF!</v>
      </c>
      <c r="F6" s="31" t="e">
        <f t="shared" si="4"/>
        <v>#REF!</v>
      </c>
      <c r="G6" s="34" t="e">
        <f t="shared" si="5"/>
        <v>#REF!</v>
      </c>
      <c r="H6" s="34" t="e">
        <f t="shared" si="6"/>
        <v>#REF!</v>
      </c>
      <c r="I6" s="31">
        <v>0.8</v>
      </c>
      <c r="J6" s="31">
        <f t="shared" si="7"/>
        <v>0.8</v>
      </c>
      <c r="K6" s="31" t="e">
        <f t="shared" si="8"/>
        <v>#REF!</v>
      </c>
      <c r="L6" s="31" t="e">
        <f t="shared" si="9"/>
        <v>#REF!</v>
      </c>
      <c r="M6" s="18"/>
      <c r="N6" s="18"/>
    </row>
    <row r="7" spans="1:14" x14ac:dyDescent="0.3">
      <c r="A7" s="28" t="s">
        <v>31</v>
      </c>
      <c r="B7" s="20">
        <f t="shared" si="0"/>
        <v>201010</v>
      </c>
      <c r="C7" s="18" t="e">
        <f t="shared" si="1"/>
        <v>#REF!</v>
      </c>
      <c r="D7" s="31" t="e">
        <f t="shared" si="2"/>
        <v>#REF!</v>
      </c>
      <c r="E7" s="18" t="e">
        <f t="shared" si="3"/>
        <v>#REF!</v>
      </c>
      <c r="F7" s="31" t="e">
        <f t="shared" si="4"/>
        <v>#REF!</v>
      </c>
      <c r="G7" s="37" t="e">
        <f t="shared" si="5"/>
        <v>#REF!</v>
      </c>
      <c r="H7" s="34" t="e">
        <f t="shared" si="6"/>
        <v>#REF!</v>
      </c>
      <c r="I7" s="31">
        <v>1</v>
      </c>
      <c r="J7" s="31">
        <f t="shared" si="7"/>
        <v>1</v>
      </c>
      <c r="K7" s="31" t="e">
        <f t="shared" si="8"/>
        <v>#REF!</v>
      </c>
      <c r="L7" s="31" t="e">
        <f t="shared" si="9"/>
        <v>#REF!</v>
      </c>
      <c r="M7" s="18"/>
      <c r="N7" s="18"/>
    </row>
    <row r="8" spans="1:14" x14ac:dyDescent="0.3">
      <c r="A8" s="28" t="s">
        <v>77</v>
      </c>
      <c r="B8" s="20">
        <f t="shared" si="0"/>
        <v>201018</v>
      </c>
      <c r="C8" s="18" t="e">
        <f t="shared" si="1"/>
        <v>#REF!</v>
      </c>
      <c r="D8" s="31" t="e">
        <f t="shared" si="2"/>
        <v>#REF!</v>
      </c>
      <c r="E8" s="18" t="e">
        <f t="shared" si="3"/>
        <v>#REF!</v>
      </c>
      <c r="F8" s="31" t="e">
        <f t="shared" si="4"/>
        <v>#REF!</v>
      </c>
      <c r="G8" s="34" t="e">
        <f t="shared" si="5"/>
        <v>#REF!</v>
      </c>
      <c r="H8" s="34" t="e">
        <f t="shared" si="6"/>
        <v>#REF!</v>
      </c>
      <c r="I8" s="31">
        <v>2</v>
      </c>
      <c r="J8" s="31">
        <f t="shared" si="7"/>
        <v>2</v>
      </c>
      <c r="K8" s="31" t="e">
        <f t="shared" si="8"/>
        <v>#REF!</v>
      </c>
      <c r="L8" s="31" t="e">
        <f t="shared" si="9"/>
        <v>#REF!</v>
      </c>
      <c r="M8" s="18"/>
      <c r="N8" s="18"/>
    </row>
    <row r="9" spans="1:14" x14ac:dyDescent="0.3">
      <c r="A9" s="20" t="s">
        <v>26</v>
      </c>
      <c r="B9" s="20">
        <f t="shared" si="0"/>
        <v>201021</v>
      </c>
      <c r="C9" s="18" t="e">
        <f t="shared" si="1"/>
        <v>#REF!</v>
      </c>
      <c r="D9" s="31" t="e">
        <f t="shared" si="2"/>
        <v>#REF!</v>
      </c>
      <c r="E9" s="18" t="e">
        <f t="shared" si="3"/>
        <v>#REF!</v>
      </c>
      <c r="F9" s="31" t="e">
        <f t="shared" si="4"/>
        <v>#REF!</v>
      </c>
      <c r="G9" s="34" t="e">
        <f t="shared" si="5"/>
        <v>#REF!</v>
      </c>
      <c r="H9" s="34" t="e">
        <f t="shared" si="6"/>
        <v>#REF!</v>
      </c>
      <c r="I9" s="31">
        <v>8.15</v>
      </c>
      <c r="J9" s="31">
        <f t="shared" si="7"/>
        <v>8.25</v>
      </c>
      <c r="K9" s="31" t="e">
        <f t="shared" si="8"/>
        <v>#REF!</v>
      </c>
      <c r="L9" s="31" t="e">
        <f t="shared" si="9"/>
        <v>#REF!</v>
      </c>
      <c r="M9" s="18"/>
      <c r="N9" s="18"/>
    </row>
    <row r="10" spans="1:14" x14ac:dyDescent="0.3">
      <c r="A10" s="28" t="s">
        <v>62</v>
      </c>
      <c r="B10" s="20">
        <f t="shared" si="0"/>
        <v>201022</v>
      </c>
      <c r="C10" s="18" t="e">
        <f t="shared" si="1"/>
        <v>#REF!</v>
      </c>
      <c r="D10" s="31" t="e">
        <f t="shared" si="2"/>
        <v>#REF!</v>
      </c>
      <c r="E10" s="18" t="e">
        <f t="shared" si="3"/>
        <v>#REF!</v>
      </c>
      <c r="F10" s="31" t="e">
        <f t="shared" si="4"/>
        <v>#REF!</v>
      </c>
      <c r="G10" s="34" t="e">
        <f t="shared" si="5"/>
        <v>#REF!</v>
      </c>
      <c r="H10" s="34" t="e">
        <f t="shared" si="6"/>
        <v>#REF!</v>
      </c>
      <c r="I10" s="31">
        <v>9.1999999999999993</v>
      </c>
      <c r="J10" s="31">
        <f t="shared" si="7"/>
        <v>9.25</v>
      </c>
      <c r="K10" s="31" t="e">
        <f t="shared" si="8"/>
        <v>#REF!</v>
      </c>
      <c r="L10" s="31" t="e">
        <f t="shared" si="9"/>
        <v>#REF!</v>
      </c>
      <c r="M10" s="18"/>
      <c r="N10" s="18"/>
    </row>
    <row r="11" spans="1:14" x14ac:dyDescent="0.3">
      <c r="A11" s="28" t="s">
        <v>63</v>
      </c>
      <c r="B11" s="20">
        <f t="shared" si="0"/>
        <v>201023</v>
      </c>
      <c r="C11" s="18" t="e">
        <f t="shared" si="1"/>
        <v>#REF!</v>
      </c>
      <c r="D11" s="31" t="e">
        <f t="shared" si="2"/>
        <v>#REF!</v>
      </c>
      <c r="E11" s="18" t="e">
        <f t="shared" si="3"/>
        <v>#REF!</v>
      </c>
      <c r="F11" s="31" t="e">
        <f t="shared" si="4"/>
        <v>#REF!</v>
      </c>
      <c r="G11" s="34" t="e">
        <f t="shared" si="5"/>
        <v>#REF!</v>
      </c>
      <c r="H11" s="34" t="e">
        <f t="shared" si="6"/>
        <v>#REF!</v>
      </c>
      <c r="I11" s="31">
        <v>12.05</v>
      </c>
      <c r="J11" s="31">
        <f t="shared" si="7"/>
        <v>12</v>
      </c>
      <c r="K11" s="31" t="e">
        <f t="shared" si="8"/>
        <v>#REF!</v>
      </c>
      <c r="L11" s="31" t="e">
        <f t="shared" si="9"/>
        <v>#REF!</v>
      </c>
      <c r="M11" s="18"/>
      <c r="N11" s="18"/>
    </row>
    <row r="12" spans="1:14" x14ac:dyDescent="0.3">
      <c r="A12" s="20" t="s">
        <v>21</v>
      </c>
      <c r="B12" s="20">
        <f t="shared" si="0"/>
        <v>201026</v>
      </c>
      <c r="C12" s="18" t="e">
        <f t="shared" si="1"/>
        <v>#REF!</v>
      </c>
      <c r="D12" s="31" t="e">
        <f t="shared" si="2"/>
        <v>#REF!</v>
      </c>
      <c r="E12" s="18" t="e">
        <f t="shared" si="3"/>
        <v>#REF!</v>
      </c>
      <c r="F12" s="31" t="e">
        <f t="shared" si="4"/>
        <v>#REF!</v>
      </c>
      <c r="G12" s="34" t="e">
        <f t="shared" si="5"/>
        <v>#REF!</v>
      </c>
      <c r="H12" s="34" t="e">
        <f t="shared" si="6"/>
        <v>#REF!</v>
      </c>
      <c r="I12" s="31">
        <v>1.1499999999999999</v>
      </c>
      <c r="J12" s="31">
        <f t="shared" si="7"/>
        <v>1.25</v>
      </c>
      <c r="K12" s="31" t="e">
        <f t="shared" si="8"/>
        <v>#REF!</v>
      </c>
      <c r="L12" s="31" t="e">
        <f t="shared" si="9"/>
        <v>#REF!</v>
      </c>
      <c r="M12" s="18"/>
      <c r="N12" s="18"/>
    </row>
    <row r="13" spans="1:14" x14ac:dyDescent="0.3">
      <c r="A13" s="28" t="s">
        <v>22</v>
      </c>
      <c r="B13" s="20">
        <f t="shared" si="0"/>
        <v>201027</v>
      </c>
      <c r="C13" s="18" t="e">
        <f t="shared" si="1"/>
        <v>#REF!</v>
      </c>
      <c r="D13" s="31" t="e">
        <f t="shared" si="2"/>
        <v>#REF!</v>
      </c>
      <c r="E13" s="18" t="e">
        <f t="shared" si="3"/>
        <v>#REF!</v>
      </c>
      <c r="F13" s="31" t="e">
        <f t="shared" si="4"/>
        <v>#REF!</v>
      </c>
      <c r="G13" s="34" t="e">
        <f t="shared" si="5"/>
        <v>#REF!</v>
      </c>
      <c r="H13" s="34" t="e">
        <f t="shared" si="6"/>
        <v>#REF!</v>
      </c>
      <c r="I13" s="31">
        <v>1.05</v>
      </c>
      <c r="J13" s="31">
        <f t="shared" si="7"/>
        <v>1</v>
      </c>
      <c r="K13" s="31" t="e">
        <f t="shared" si="8"/>
        <v>#REF!</v>
      </c>
      <c r="L13" s="31" t="e">
        <f t="shared" si="9"/>
        <v>#REF!</v>
      </c>
      <c r="M13" s="18"/>
      <c r="N13" s="18"/>
    </row>
    <row r="14" spans="1:14" x14ac:dyDescent="0.3">
      <c r="A14" s="20" t="s">
        <v>64</v>
      </c>
      <c r="B14" s="20">
        <f t="shared" si="0"/>
        <v>201028</v>
      </c>
      <c r="C14" s="18" t="e">
        <f t="shared" si="1"/>
        <v>#REF!</v>
      </c>
      <c r="D14" s="31" t="e">
        <f t="shared" si="2"/>
        <v>#REF!</v>
      </c>
      <c r="E14" s="18" t="e">
        <f t="shared" si="3"/>
        <v>#REF!</v>
      </c>
      <c r="F14" s="31" t="e">
        <f t="shared" si="4"/>
        <v>#REF!</v>
      </c>
      <c r="G14" s="34" t="e">
        <f t="shared" si="5"/>
        <v>#REF!</v>
      </c>
      <c r="H14" s="34" t="e">
        <f t="shared" si="6"/>
        <v>#REF!</v>
      </c>
      <c r="I14" s="31">
        <v>1.05</v>
      </c>
      <c r="J14" s="31">
        <f t="shared" si="7"/>
        <v>1</v>
      </c>
      <c r="K14" s="31" t="e">
        <f t="shared" si="8"/>
        <v>#REF!</v>
      </c>
      <c r="L14" s="31" t="e">
        <f t="shared" si="9"/>
        <v>#REF!</v>
      </c>
      <c r="M14" s="18"/>
      <c r="N14" s="18"/>
    </row>
    <row r="15" spans="1:14" x14ac:dyDescent="0.3">
      <c r="A15" s="28" t="s">
        <v>10</v>
      </c>
      <c r="B15" s="20">
        <f t="shared" si="0"/>
        <v>201029</v>
      </c>
      <c r="C15" s="18" t="e">
        <f t="shared" si="1"/>
        <v>#REF!</v>
      </c>
      <c r="D15" s="31" t="e">
        <f t="shared" si="2"/>
        <v>#REF!</v>
      </c>
      <c r="E15" s="18" t="e">
        <f t="shared" si="3"/>
        <v>#REF!</v>
      </c>
      <c r="F15" s="31" t="e">
        <f t="shared" si="4"/>
        <v>#REF!</v>
      </c>
      <c r="G15" s="37" t="e">
        <f t="shared" si="5"/>
        <v>#REF!</v>
      </c>
      <c r="H15" s="34" t="e">
        <f t="shared" si="6"/>
        <v>#REF!</v>
      </c>
      <c r="I15" s="31">
        <v>1.1499999999999999</v>
      </c>
      <c r="J15" s="31">
        <f t="shared" si="7"/>
        <v>1.25</v>
      </c>
      <c r="K15" s="31" t="e">
        <f t="shared" si="8"/>
        <v>#REF!</v>
      </c>
      <c r="L15" s="31" t="e">
        <f t="shared" si="9"/>
        <v>#REF!</v>
      </c>
      <c r="M15" s="18"/>
      <c r="N15" s="18"/>
    </row>
    <row r="16" spans="1:14" x14ac:dyDescent="0.3">
      <c r="A16" s="20" t="s">
        <v>65</v>
      </c>
      <c r="B16" s="20">
        <f t="shared" si="0"/>
        <v>201032</v>
      </c>
      <c r="C16" s="18" t="e">
        <f t="shared" si="1"/>
        <v>#REF!</v>
      </c>
      <c r="D16" s="31" t="e">
        <f t="shared" si="2"/>
        <v>#REF!</v>
      </c>
      <c r="E16" s="18" t="e">
        <f t="shared" si="3"/>
        <v>#REF!</v>
      </c>
      <c r="F16" s="31" t="e">
        <f t="shared" si="4"/>
        <v>#REF!</v>
      </c>
      <c r="G16" s="34" t="e">
        <f t="shared" si="5"/>
        <v>#REF!</v>
      </c>
      <c r="H16" s="34" t="e">
        <f t="shared" si="6"/>
        <v>#REF!</v>
      </c>
      <c r="I16" s="31">
        <v>1.5</v>
      </c>
      <c r="J16" s="31">
        <f t="shared" si="7"/>
        <v>1.5</v>
      </c>
      <c r="K16" s="31" t="e">
        <f t="shared" si="8"/>
        <v>#REF!</v>
      </c>
      <c r="L16" s="31" t="e">
        <f t="shared" si="9"/>
        <v>#REF!</v>
      </c>
      <c r="M16" s="18"/>
      <c r="N16" s="18"/>
    </row>
    <row r="17" spans="1:14" x14ac:dyDescent="0.3">
      <c r="A17" s="20" t="s">
        <v>11</v>
      </c>
      <c r="B17" s="20">
        <f t="shared" si="0"/>
        <v>201033</v>
      </c>
      <c r="C17" s="18" t="e">
        <f t="shared" si="1"/>
        <v>#REF!</v>
      </c>
      <c r="D17" s="31" t="e">
        <f t="shared" si="2"/>
        <v>#REF!</v>
      </c>
      <c r="E17" s="18" t="e">
        <f t="shared" si="3"/>
        <v>#REF!</v>
      </c>
      <c r="F17" s="31" t="e">
        <f t="shared" si="4"/>
        <v>#REF!</v>
      </c>
      <c r="G17" s="34" t="e">
        <f t="shared" si="5"/>
        <v>#REF!</v>
      </c>
      <c r="H17" s="34" t="e">
        <f t="shared" si="6"/>
        <v>#REF!</v>
      </c>
      <c r="I17" s="31">
        <v>1.6</v>
      </c>
      <c r="J17" s="31">
        <f t="shared" si="7"/>
        <v>1.5</v>
      </c>
      <c r="K17" s="31" t="e">
        <f t="shared" si="8"/>
        <v>#REF!</v>
      </c>
      <c r="L17" s="31" t="e">
        <f t="shared" si="9"/>
        <v>#REF!</v>
      </c>
      <c r="M17" s="18"/>
      <c r="N17" s="18"/>
    </row>
    <row r="18" spans="1:14" x14ac:dyDescent="0.3">
      <c r="A18" s="20" t="s">
        <v>66</v>
      </c>
      <c r="B18" s="20">
        <f t="shared" si="0"/>
        <v>201034</v>
      </c>
      <c r="C18" s="18" t="e">
        <f t="shared" si="1"/>
        <v>#REF!</v>
      </c>
      <c r="D18" s="31" t="e">
        <f t="shared" si="2"/>
        <v>#REF!</v>
      </c>
      <c r="E18" s="18" t="e">
        <f t="shared" si="3"/>
        <v>#REF!</v>
      </c>
      <c r="F18" s="31" t="e">
        <f t="shared" si="4"/>
        <v>#REF!</v>
      </c>
      <c r="G18" s="34" t="e">
        <f t="shared" si="5"/>
        <v>#REF!</v>
      </c>
      <c r="H18" s="34" t="e">
        <f t="shared" si="6"/>
        <v>#REF!</v>
      </c>
      <c r="I18" s="31">
        <v>1.75</v>
      </c>
      <c r="J18" s="31">
        <f t="shared" si="7"/>
        <v>1.75</v>
      </c>
      <c r="K18" s="31" t="e">
        <f t="shared" si="8"/>
        <v>#REF!</v>
      </c>
      <c r="L18" s="31" t="e">
        <f t="shared" si="9"/>
        <v>#REF!</v>
      </c>
      <c r="M18" s="18"/>
      <c r="N18" s="18"/>
    </row>
    <row r="19" spans="1:14" x14ac:dyDescent="0.3">
      <c r="A19" s="20" t="s">
        <v>67</v>
      </c>
      <c r="B19" s="20">
        <f t="shared" si="0"/>
        <v>201035</v>
      </c>
      <c r="C19" s="18" t="e">
        <f t="shared" si="1"/>
        <v>#REF!</v>
      </c>
      <c r="D19" s="31" t="e">
        <f t="shared" si="2"/>
        <v>#REF!</v>
      </c>
      <c r="E19" s="18" t="e">
        <f t="shared" si="3"/>
        <v>#REF!</v>
      </c>
      <c r="F19" s="31" t="e">
        <f t="shared" si="4"/>
        <v>#REF!</v>
      </c>
      <c r="G19" s="37" t="e">
        <f t="shared" si="5"/>
        <v>#REF!</v>
      </c>
      <c r="H19" s="34" t="e">
        <f t="shared" si="6"/>
        <v>#REF!</v>
      </c>
      <c r="I19" s="31">
        <v>1.99</v>
      </c>
      <c r="J19" s="31">
        <f t="shared" si="7"/>
        <v>2</v>
      </c>
      <c r="K19" s="31" t="e">
        <f t="shared" si="8"/>
        <v>#REF!</v>
      </c>
      <c r="L19" s="31" t="e">
        <f t="shared" si="9"/>
        <v>#REF!</v>
      </c>
      <c r="M19" s="18"/>
      <c r="N19" s="18"/>
    </row>
    <row r="20" spans="1:14" x14ac:dyDescent="0.3">
      <c r="A20" s="20" t="s">
        <v>68</v>
      </c>
      <c r="B20" s="20">
        <f t="shared" si="0"/>
        <v>201036</v>
      </c>
      <c r="C20" s="18" t="e">
        <f t="shared" si="1"/>
        <v>#REF!</v>
      </c>
      <c r="D20" s="31" t="e">
        <f t="shared" si="2"/>
        <v>#REF!</v>
      </c>
      <c r="E20" s="18" t="e">
        <f t="shared" si="3"/>
        <v>#REF!</v>
      </c>
      <c r="F20" s="31" t="e">
        <f t="shared" si="4"/>
        <v>#REF!</v>
      </c>
      <c r="G20" s="37" t="e">
        <f t="shared" si="5"/>
        <v>#REF!</v>
      </c>
      <c r="H20" s="34" t="e">
        <f t="shared" si="6"/>
        <v>#REF!</v>
      </c>
      <c r="I20" s="31">
        <v>2.25</v>
      </c>
      <c r="J20" s="31">
        <f t="shared" si="7"/>
        <v>2.25</v>
      </c>
      <c r="K20" s="31" t="e">
        <f t="shared" si="8"/>
        <v>#REF!</v>
      </c>
      <c r="L20" s="31" t="e">
        <f t="shared" si="9"/>
        <v>#REF!</v>
      </c>
      <c r="M20" s="18"/>
      <c r="N20" s="18"/>
    </row>
    <row r="21" spans="1:14" x14ac:dyDescent="0.3">
      <c r="A21" s="20" t="s">
        <v>29</v>
      </c>
      <c r="B21" s="20">
        <f t="shared" si="0"/>
        <v>201037</v>
      </c>
      <c r="C21" s="18" t="e">
        <f t="shared" si="1"/>
        <v>#REF!</v>
      </c>
      <c r="D21" s="31" t="e">
        <f t="shared" si="2"/>
        <v>#REF!</v>
      </c>
      <c r="E21" s="18" t="e">
        <f t="shared" si="3"/>
        <v>#REF!</v>
      </c>
      <c r="F21" s="31" t="e">
        <f t="shared" si="4"/>
        <v>#REF!</v>
      </c>
      <c r="G21" s="34" t="e">
        <f t="shared" si="5"/>
        <v>#REF!</v>
      </c>
      <c r="H21" s="34" t="e">
        <f t="shared" si="6"/>
        <v>#REF!</v>
      </c>
      <c r="I21" s="31">
        <v>2.25</v>
      </c>
      <c r="J21" s="31">
        <f t="shared" si="7"/>
        <v>2.25</v>
      </c>
      <c r="K21" s="31" t="e">
        <f t="shared" si="8"/>
        <v>#REF!</v>
      </c>
      <c r="L21" s="31" t="e">
        <f t="shared" si="9"/>
        <v>#REF!</v>
      </c>
      <c r="M21" s="18"/>
      <c r="N21" s="18"/>
    </row>
    <row r="22" spans="1:14" x14ac:dyDescent="0.3">
      <c r="A22" s="20" t="s">
        <v>69</v>
      </c>
      <c r="B22" s="20">
        <f t="shared" si="0"/>
        <v>201038</v>
      </c>
      <c r="C22" s="18" t="e">
        <f t="shared" si="1"/>
        <v>#REF!</v>
      </c>
      <c r="D22" s="31" t="e">
        <f t="shared" si="2"/>
        <v>#REF!</v>
      </c>
      <c r="E22" s="18" t="e">
        <f t="shared" si="3"/>
        <v>#REF!</v>
      </c>
      <c r="F22" s="31" t="e">
        <f t="shared" si="4"/>
        <v>#REF!</v>
      </c>
      <c r="G22" s="34" t="e">
        <f t="shared" si="5"/>
        <v>#REF!</v>
      </c>
      <c r="H22" s="34" t="e">
        <f t="shared" si="6"/>
        <v>#REF!</v>
      </c>
      <c r="I22" s="31">
        <v>2.75</v>
      </c>
      <c r="J22" s="31">
        <f t="shared" si="7"/>
        <v>2.75</v>
      </c>
      <c r="K22" s="31" t="e">
        <f t="shared" si="8"/>
        <v>#REF!</v>
      </c>
      <c r="L22" s="31" t="e">
        <f t="shared" si="9"/>
        <v>#REF!</v>
      </c>
      <c r="M22" s="18"/>
      <c r="N22" s="18"/>
    </row>
    <row r="23" spans="1:14" x14ac:dyDescent="0.3">
      <c r="A23" s="28" t="s">
        <v>70</v>
      </c>
      <c r="B23" s="20">
        <f t="shared" si="0"/>
        <v>201039</v>
      </c>
      <c r="C23" s="18" t="e">
        <f t="shared" si="1"/>
        <v>#REF!</v>
      </c>
      <c r="D23" s="31" t="e">
        <f t="shared" si="2"/>
        <v>#REF!</v>
      </c>
      <c r="E23" s="18" t="e">
        <f t="shared" si="3"/>
        <v>#REF!</v>
      </c>
      <c r="F23" s="31" t="e">
        <f t="shared" si="4"/>
        <v>#REF!</v>
      </c>
      <c r="G23" s="34" t="e">
        <f t="shared" si="5"/>
        <v>#REF!</v>
      </c>
      <c r="H23" s="34" t="e">
        <f t="shared" si="6"/>
        <v>#REF!</v>
      </c>
      <c r="I23" s="31">
        <v>2.7</v>
      </c>
      <c r="J23" s="31">
        <f t="shared" si="7"/>
        <v>2.75</v>
      </c>
      <c r="K23" s="31" t="e">
        <f t="shared" si="8"/>
        <v>#REF!</v>
      </c>
      <c r="L23" s="31" t="e">
        <f t="shared" si="9"/>
        <v>#REF!</v>
      </c>
      <c r="M23" s="18"/>
      <c r="N23" s="18"/>
    </row>
    <row r="24" spans="1:14" x14ac:dyDescent="0.3">
      <c r="A24" s="20" t="s">
        <v>71</v>
      </c>
      <c r="B24" s="20">
        <f t="shared" si="0"/>
        <v>201041</v>
      </c>
      <c r="C24" s="18" t="e">
        <f t="shared" si="1"/>
        <v>#REF!</v>
      </c>
      <c r="D24" s="31" t="e">
        <f t="shared" si="2"/>
        <v>#REF!</v>
      </c>
      <c r="E24" s="18" t="e">
        <f t="shared" si="3"/>
        <v>#REF!</v>
      </c>
      <c r="F24" s="31" t="e">
        <f t="shared" si="4"/>
        <v>#REF!</v>
      </c>
      <c r="G24" s="34" t="e">
        <f t="shared" si="5"/>
        <v>#REF!</v>
      </c>
      <c r="H24" s="34" t="e">
        <f t="shared" si="6"/>
        <v>#REF!</v>
      </c>
      <c r="I24" s="31">
        <v>4.5</v>
      </c>
      <c r="J24" s="31">
        <f t="shared" si="7"/>
        <v>4.5</v>
      </c>
      <c r="K24" s="31" t="e">
        <f t="shared" si="8"/>
        <v>#REF!</v>
      </c>
      <c r="L24" s="31" t="e">
        <f t="shared" si="9"/>
        <v>#REF!</v>
      </c>
      <c r="M24" s="18"/>
      <c r="N24" s="18"/>
    </row>
    <row r="25" spans="1:14" x14ac:dyDescent="0.3">
      <c r="A25" s="20" t="s">
        <v>78</v>
      </c>
      <c r="B25" s="20">
        <f t="shared" si="0"/>
        <v>201044</v>
      </c>
      <c r="C25" s="18" t="e">
        <f t="shared" si="1"/>
        <v>#REF!</v>
      </c>
      <c r="D25" s="31" t="e">
        <f t="shared" si="2"/>
        <v>#REF!</v>
      </c>
      <c r="E25" s="18" t="e">
        <f t="shared" si="3"/>
        <v>#REF!</v>
      </c>
      <c r="F25" s="31" t="e">
        <f t="shared" si="4"/>
        <v>#REF!</v>
      </c>
      <c r="G25" s="34" t="e">
        <f t="shared" si="5"/>
        <v>#REF!</v>
      </c>
      <c r="H25" s="34" t="e">
        <f t="shared" si="6"/>
        <v>#REF!</v>
      </c>
      <c r="I25" s="31">
        <v>4.8</v>
      </c>
      <c r="J25" s="31">
        <f t="shared" si="7"/>
        <v>4.75</v>
      </c>
      <c r="K25" s="31" t="e">
        <f t="shared" si="8"/>
        <v>#REF!</v>
      </c>
      <c r="L25" s="31" t="e">
        <f t="shared" si="9"/>
        <v>#REF!</v>
      </c>
      <c r="M25" s="18"/>
      <c r="N25" s="18"/>
    </row>
    <row r="26" spans="1:14" x14ac:dyDescent="0.3">
      <c r="A26" s="20" t="s">
        <v>79</v>
      </c>
      <c r="B26" s="20">
        <f t="shared" si="0"/>
        <v>201045</v>
      </c>
      <c r="C26" s="18" t="e">
        <f t="shared" si="1"/>
        <v>#REF!</v>
      </c>
      <c r="D26" s="31" t="e">
        <f t="shared" si="2"/>
        <v>#REF!</v>
      </c>
      <c r="E26" s="18" t="e">
        <f t="shared" si="3"/>
        <v>#REF!</v>
      </c>
      <c r="F26" s="31" t="e">
        <f t="shared" si="4"/>
        <v>#REF!</v>
      </c>
      <c r="G26" s="34" t="e">
        <f t="shared" si="5"/>
        <v>#REF!</v>
      </c>
      <c r="H26" s="34" t="e">
        <f t="shared" si="6"/>
        <v>#REF!</v>
      </c>
      <c r="I26" s="31">
        <v>0.8</v>
      </c>
      <c r="J26" s="31">
        <f t="shared" si="7"/>
        <v>0.8</v>
      </c>
      <c r="K26" s="31" t="e">
        <f t="shared" si="8"/>
        <v>#REF!</v>
      </c>
      <c r="L26" s="31" t="e">
        <f t="shared" si="9"/>
        <v>#REF!</v>
      </c>
      <c r="M26" s="18"/>
      <c r="N26" s="18"/>
    </row>
    <row r="27" spans="1:14" x14ac:dyDescent="0.3">
      <c r="A27" s="20" t="s">
        <v>8</v>
      </c>
      <c r="B27" s="20">
        <f t="shared" si="0"/>
        <v>201046</v>
      </c>
      <c r="C27" s="18" t="e">
        <f t="shared" si="1"/>
        <v>#REF!</v>
      </c>
      <c r="D27" s="31" t="e">
        <f t="shared" si="2"/>
        <v>#REF!</v>
      </c>
      <c r="E27" s="18" t="e">
        <f t="shared" si="3"/>
        <v>#REF!</v>
      </c>
      <c r="F27" s="31" t="e">
        <f t="shared" si="4"/>
        <v>#REF!</v>
      </c>
      <c r="G27" s="34" t="e">
        <f t="shared" si="5"/>
        <v>#REF!</v>
      </c>
      <c r="H27" s="34" t="e">
        <f t="shared" si="6"/>
        <v>#REF!</v>
      </c>
      <c r="I27" s="31">
        <v>0.1</v>
      </c>
      <c r="J27" s="31">
        <f t="shared" si="7"/>
        <v>0.1</v>
      </c>
      <c r="K27" s="31" t="e">
        <f t="shared" si="8"/>
        <v>#REF!</v>
      </c>
      <c r="L27" s="31" t="e">
        <f t="shared" si="9"/>
        <v>#REF!</v>
      </c>
      <c r="M27" s="18"/>
      <c r="N27" s="18"/>
    </row>
    <row r="28" spans="1:14" x14ac:dyDescent="0.3">
      <c r="A28" s="20" t="s">
        <v>14</v>
      </c>
      <c r="B28" s="20">
        <f t="shared" si="0"/>
        <v>201048</v>
      </c>
      <c r="C28" s="18" t="e">
        <f t="shared" si="1"/>
        <v>#REF!</v>
      </c>
      <c r="D28" s="31" t="e">
        <f t="shared" si="2"/>
        <v>#REF!</v>
      </c>
      <c r="E28" s="18" t="e">
        <f t="shared" si="3"/>
        <v>#REF!</v>
      </c>
      <c r="F28" s="31" t="e">
        <f t="shared" si="4"/>
        <v>#REF!</v>
      </c>
      <c r="G28" s="34" t="e">
        <f t="shared" si="5"/>
        <v>#REF!</v>
      </c>
      <c r="H28" s="34" t="e">
        <f t="shared" si="6"/>
        <v>#REF!</v>
      </c>
      <c r="I28" s="31">
        <v>0.1</v>
      </c>
      <c r="J28" s="31">
        <f t="shared" si="7"/>
        <v>0.1</v>
      </c>
      <c r="K28" s="31" t="e">
        <f t="shared" si="8"/>
        <v>#REF!</v>
      </c>
      <c r="L28" s="31" t="e">
        <f t="shared" si="9"/>
        <v>#REF!</v>
      </c>
      <c r="M28" s="18"/>
      <c r="N28" s="18"/>
    </row>
    <row r="29" spans="1:14" x14ac:dyDescent="0.3">
      <c r="A29" s="20" t="s">
        <v>80</v>
      </c>
      <c r="B29" s="20">
        <f t="shared" si="0"/>
        <v>201053</v>
      </c>
      <c r="C29" s="18" t="e">
        <f t="shared" si="1"/>
        <v>#REF!</v>
      </c>
      <c r="D29" s="31" t="e">
        <f t="shared" si="2"/>
        <v>#REF!</v>
      </c>
      <c r="E29" s="18" t="e">
        <f t="shared" si="3"/>
        <v>#REF!</v>
      </c>
      <c r="F29" s="31" t="e">
        <f t="shared" si="4"/>
        <v>#REF!</v>
      </c>
      <c r="G29" s="34" t="e">
        <f t="shared" si="5"/>
        <v>#REF!</v>
      </c>
      <c r="H29" s="34" t="e">
        <f t="shared" si="6"/>
        <v>#REF!</v>
      </c>
      <c r="I29" s="31">
        <v>6.5</v>
      </c>
      <c r="J29" s="31">
        <f t="shared" si="7"/>
        <v>6.5</v>
      </c>
      <c r="K29" s="31" t="e">
        <f t="shared" si="8"/>
        <v>#REF!</v>
      </c>
      <c r="L29" s="31" t="e">
        <f t="shared" si="9"/>
        <v>#REF!</v>
      </c>
      <c r="M29" s="18"/>
      <c r="N29" s="18"/>
    </row>
    <row r="30" spans="1:14" x14ac:dyDescent="0.3">
      <c r="A30" s="20" t="s">
        <v>9</v>
      </c>
      <c r="B30" s="20">
        <f t="shared" si="0"/>
        <v>202001</v>
      </c>
      <c r="C30" s="18" t="e">
        <f t="shared" si="1"/>
        <v>#REF!</v>
      </c>
      <c r="D30" s="31" t="e">
        <f t="shared" si="2"/>
        <v>#REF!</v>
      </c>
      <c r="E30" s="18" t="e">
        <f t="shared" si="3"/>
        <v>#REF!</v>
      </c>
      <c r="F30" s="31" t="e">
        <f t="shared" si="4"/>
        <v>#REF!</v>
      </c>
      <c r="G30" s="34" t="e">
        <f t="shared" si="5"/>
        <v>#REF!</v>
      </c>
      <c r="H30" s="34" t="e">
        <f t="shared" si="6"/>
        <v>#REF!</v>
      </c>
      <c r="I30" s="31">
        <v>0.1</v>
      </c>
      <c r="J30" s="31">
        <f t="shared" si="7"/>
        <v>0.1</v>
      </c>
      <c r="K30" s="31" t="e">
        <f t="shared" si="8"/>
        <v>#REF!</v>
      </c>
      <c r="L30" s="31" t="e">
        <f t="shared" si="9"/>
        <v>#REF!</v>
      </c>
      <c r="M30" s="18"/>
      <c r="N30" s="18"/>
    </row>
    <row r="31" spans="1:14" x14ac:dyDescent="0.3">
      <c r="A31" s="20" t="s">
        <v>7</v>
      </c>
      <c r="B31" s="20">
        <f t="shared" si="0"/>
        <v>202002</v>
      </c>
      <c r="C31" s="18" t="e">
        <f t="shared" si="1"/>
        <v>#REF!</v>
      </c>
      <c r="D31" s="31" t="e">
        <f t="shared" si="2"/>
        <v>#REF!</v>
      </c>
      <c r="E31" s="18" t="e">
        <f t="shared" si="3"/>
        <v>#REF!</v>
      </c>
      <c r="F31" s="31" t="e">
        <f t="shared" si="4"/>
        <v>#REF!</v>
      </c>
      <c r="G31" s="34" t="e">
        <f t="shared" si="5"/>
        <v>#REF!</v>
      </c>
      <c r="H31" s="34" t="e">
        <f t="shared" si="6"/>
        <v>#REF!</v>
      </c>
      <c r="I31" s="31">
        <v>0.1</v>
      </c>
      <c r="J31" s="31">
        <f t="shared" si="7"/>
        <v>0.1</v>
      </c>
      <c r="K31" s="31" t="e">
        <f t="shared" si="8"/>
        <v>#REF!</v>
      </c>
      <c r="L31" s="31" t="e">
        <f t="shared" si="9"/>
        <v>#REF!</v>
      </c>
      <c r="M31" s="18"/>
      <c r="N31" s="18"/>
    </row>
    <row r="32" spans="1:14" x14ac:dyDescent="0.3">
      <c r="A32" s="20" t="s">
        <v>12</v>
      </c>
      <c r="B32" s="20">
        <f t="shared" si="0"/>
        <v>202003</v>
      </c>
      <c r="C32" s="18" t="e">
        <f t="shared" si="1"/>
        <v>#REF!</v>
      </c>
      <c r="D32" s="31" t="e">
        <f t="shared" si="2"/>
        <v>#REF!</v>
      </c>
      <c r="E32" s="18" t="e">
        <f t="shared" si="3"/>
        <v>#REF!</v>
      </c>
      <c r="F32" s="31" t="e">
        <f t="shared" si="4"/>
        <v>#REF!</v>
      </c>
      <c r="G32" s="34" t="e">
        <f t="shared" si="5"/>
        <v>#REF!</v>
      </c>
      <c r="H32" s="34" t="e">
        <f t="shared" si="6"/>
        <v>#REF!</v>
      </c>
      <c r="I32" s="31">
        <v>0.2</v>
      </c>
      <c r="J32" s="31">
        <f t="shared" si="7"/>
        <v>0.2</v>
      </c>
      <c r="K32" s="31" t="e">
        <f t="shared" si="8"/>
        <v>#REF!</v>
      </c>
      <c r="L32" s="31" t="e">
        <f t="shared" si="9"/>
        <v>#REF!</v>
      </c>
      <c r="M32" s="18"/>
      <c r="N32" s="18"/>
    </row>
    <row r="33" spans="1:14" x14ac:dyDescent="0.3">
      <c r="A33" s="20" t="s">
        <v>13</v>
      </c>
      <c r="B33" s="20">
        <f t="shared" si="0"/>
        <v>202004</v>
      </c>
      <c r="C33" s="18" t="e">
        <f t="shared" si="1"/>
        <v>#REF!</v>
      </c>
      <c r="D33" s="31" t="e">
        <f t="shared" si="2"/>
        <v>#REF!</v>
      </c>
      <c r="E33" s="18" t="e">
        <f t="shared" si="3"/>
        <v>#REF!</v>
      </c>
      <c r="F33" s="31" t="e">
        <f t="shared" si="4"/>
        <v>#REF!</v>
      </c>
      <c r="G33" s="34" t="e">
        <f t="shared" si="5"/>
        <v>#REF!</v>
      </c>
      <c r="H33" s="34" t="e">
        <f t="shared" si="6"/>
        <v>#REF!</v>
      </c>
      <c r="I33" s="31">
        <v>0.1</v>
      </c>
      <c r="J33" s="31">
        <f t="shared" si="7"/>
        <v>0.1</v>
      </c>
      <c r="K33" s="31" t="e">
        <f t="shared" si="8"/>
        <v>#REF!</v>
      </c>
      <c r="L33" s="31" t="e">
        <f t="shared" si="9"/>
        <v>#REF!</v>
      </c>
      <c r="M33" s="18"/>
      <c r="N33" s="18"/>
    </row>
    <row r="34" spans="1:14" x14ac:dyDescent="0.3">
      <c r="A34" s="20" t="s">
        <v>81</v>
      </c>
      <c r="B34" s="20">
        <f t="shared" si="0"/>
        <v>203002</v>
      </c>
      <c r="C34" s="18" t="e">
        <f t="shared" si="1"/>
        <v>#REF!</v>
      </c>
      <c r="D34" s="31" t="e">
        <f t="shared" si="2"/>
        <v>#REF!</v>
      </c>
      <c r="E34" s="18" t="e">
        <f t="shared" si="3"/>
        <v>#REF!</v>
      </c>
      <c r="F34" s="31" t="e">
        <f t="shared" si="4"/>
        <v>#REF!</v>
      </c>
      <c r="G34" s="34" t="e">
        <f t="shared" si="5"/>
        <v>#REF!</v>
      </c>
      <c r="H34" s="34" t="e">
        <f t="shared" si="6"/>
        <v>#REF!</v>
      </c>
      <c r="I34" s="31">
        <v>0.5</v>
      </c>
      <c r="J34" s="31">
        <f t="shared" si="7"/>
        <v>0.5</v>
      </c>
      <c r="K34" s="31" t="e">
        <f t="shared" si="8"/>
        <v>#REF!</v>
      </c>
      <c r="L34" s="31" t="e">
        <f t="shared" si="9"/>
        <v>#REF!</v>
      </c>
      <c r="M34" s="18"/>
      <c r="N34" s="18"/>
    </row>
    <row r="35" spans="1:14" x14ac:dyDescent="0.3">
      <c r="A35" s="20" t="s">
        <v>82</v>
      </c>
      <c r="B35" s="20">
        <f t="shared" ref="B35:B67" si="10">_xlfn.NUMBERVALUE(A35)</f>
        <v>203003</v>
      </c>
      <c r="C35" s="18" t="e">
        <f t="shared" ref="C35:C67" si="11">VLOOKUP($A35,Master,2,FALSE)</f>
        <v>#REF!</v>
      </c>
      <c r="D35" s="31" t="e">
        <f t="shared" ref="D35:D67" si="12">(_xlfn.NUMBERVALUE(VLOOKUP($A35,Master,13,FALSE)))/100</f>
        <v>#REF!</v>
      </c>
      <c r="E35" s="18" t="e">
        <f t="shared" ref="E35:E67" si="13">_xlfn.NUMBERVALUE(VLOOKUP($A35,Master,5,FALSE))</f>
        <v>#REF!</v>
      </c>
      <c r="F35" s="31" t="e">
        <f t="shared" ref="F35:F67" si="14">_xlfn.NUMBERVALUE(VLOOKUP($A35,Master,4,FALSE))</f>
        <v>#REF!</v>
      </c>
      <c r="G35" s="34" t="e">
        <f t="shared" ref="G35:G67" si="15">(E35/F35)-1</f>
        <v>#REF!</v>
      </c>
      <c r="H35" s="34" t="e">
        <f t="shared" ref="H35:H67" si="16">I35/F35</f>
        <v>#REF!</v>
      </c>
      <c r="I35" s="31">
        <v>0.2</v>
      </c>
      <c r="J35" s="31">
        <f t="shared" ref="J35:J67" si="17">IF(I35&lt;1,(ROUNDUP(I35*10,0)/10),(ROUND(I35*4,0)/4))</f>
        <v>0.2</v>
      </c>
      <c r="K35" s="31" t="e">
        <f t="shared" ref="K35:K67" si="18">_xlfn.NUMBERVALUE(VLOOKUP($A35,Master,12,FALSE))</f>
        <v>#REF!</v>
      </c>
      <c r="L35" s="31" t="e">
        <f t="shared" ref="L35:L67" si="19">_xlfn.NUMBERVALUE(VLOOKUP($A35,Master,11,FALSE))</f>
        <v>#REF!</v>
      </c>
      <c r="M35" s="18"/>
      <c r="N35" s="18"/>
    </row>
    <row r="36" spans="1:14" x14ac:dyDescent="0.3">
      <c r="A36" s="20" t="s">
        <v>17</v>
      </c>
      <c r="B36" s="20">
        <f t="shared" si="10"/>
        <v>203004</v>
      </c>
      <c r="C36" s="18" t="e">
        <f t="shared" si="11"/>
        <v>#REF!</v>
      </c>
      <c r="D36" s="31" t="e">
        <f t="shared" si="12"/>
        <v>#REF!</v>
      </c>
      <c r="E36" s="18" t="e">
        <f t="shared" si="13"/>
        <v>#REF!</v>
      </c>
      <c r="F36" s="31" t="e">
        <f t="shared" si="14"/>
        <v>#REF!</v>
      </c>
      <c r="G36" s="34" t="e">
        <f t="shared" si="15"/>
        <v>#REF!</v>
      </c>
      <c r="H36" s="34" t="e">
        <f t="shared" si="16"/>
        <v>#REF!</v>
      </c>
      <c r="I36" s="31">
        <v>0.4</v>
      </c>
      <c r="J36" s="31">
        <f t="shared" si="17"/>
        <v>0.4</v>
      </c>
      <c r="K36" s="31" t="e">
        <f t="shared" si="18"/>
        <v>#REF!</v>
      </c>
      <c r="L36" s="31" t="e">
        <f t="shared" si="19"/>
        <v>#REF!</v>
      </c>
      <c r="M36" s="18"/>
      <c r="N36" s="18"/>
    </row>
    <row r="37" spans="1:14" s="40" customFormat="1" x14ac:dyDescent="0.3">
      <c r="A37" s="28" t="s">
        <v>18</v>
      </c>
      <c r="B37" s="20">
        <f t="shared" si="10"/>
        <v>203005</v>
      </c>
      <c r="C37" s="38" t="e">
        <f t="shared" si="11"/>
        <v>#REF!</v>
      </c>
      <c r="D37" s="31" t="e">
        <f t="shared" si="12"/>
        <v>#REF!</v>
      </c>
      <c r="E37" s="38" t="e">
        <f t="shared" si="13"/>
        <v>#REF!</v>
      </c>
      <c r="F37" s="39" t="e">
        <f t="shared" si="14"/>
        <v>#REF!</v>
      </c>
      <c r="G37" s="37" t="e">
        <f t="shared" si="15"/>
        <v>#REF!</v>
      </c>
      <c r="H37" s="34" t="e">
        <f t="shared" si="16"/>
        <v>#REF!</v>
      </c>
      <c r="I37" s="39">
        <v>0.1</v>
      </c>
      <c r="J37" s="39">
        <f t="shared" si="17"/>
        <v>0.1</v>
      </c>
      <c r="K37" s="31" t="e">
        <f t="shared" si="18"/>
        <v>#REF!</v>
      </c>
      <c r="L37" s="31" t="e">
        <f t="shared" si="19"/>
        <v>#REF!</v>
      </c>
      <c r="M37" s="38"/>
      <c r="N37" s="38"/>
    </row>
    <row r="38" spans="1:14" x14ac:dyDescent="0.3">
      <c r="A38" s="20" t="s">
        <v>98</v>
      </c>
      <c r="B38" s="20">
        <f t="shared" si="10"/>
        <v>204008</v>
      </c>
      <c r="C38" s="18" t="e">
        <f t="shared" si="11"/>
        <v>#REF!</v>
      </c>
      <c r="D38" s="31" t="e">
        <f t="shared" si="12"/>
        <v>#REF!</v>
      </c>
      <c r="E38" s="18" t="e">
        <f t="shared" si="13"/>
        <v>#REF!</v>
      </c>
      <c r="F38" s="31" t="e">
        <f t="shared" si="14"/>
        <v>#REF!</v>
      </c>
      <c r="G38" s="34" t="e">
        <f t="shared" si="15"/>
        <v>#REF!</v>
      </c>
      <c r="H38" s="34" t="e">
        <f t="shared" si="16"/>
        <v>#REF!</v>
      </c>
      <c r="I38" s="31">
        <v>18.55</v>
      </c>
      <c r="J38" s="31">
        <f t="shared" si="17"/>
        <v>18.5</v>
      </c>
      <c r="K38" s="31" t="e">
        <f t="shared" si="18"/>
        <v>#REF!</v>
      </c>
      <c r="L38" s="31" t="e">
        <f t="shared" si="19"/>
        <v>#REF!</v>
      </c>
      <c r="M38" s="18"/>
      <c r="N38" s="18"/>
    </row>
    <row r="39" spans="1:14" x14ac:dyDescent="0.3">
      <c r="A39" s="20" t="s">
        <v>99</v>
      </c>
      <c r="B39" s="20">
        <f t="shared" si="10"/>
        <v>204010</v>
      </c>
      <c r="C39" s="18" t="e">
        <f t="shared" si="11"/>
        <v>#REF!</v>
      </c>
      <c r="D39" s="31" t="e">
        <f t="shared" si="12"/>
        <v>#REF!</v>
      </c>
      <c r="E39" s="18" t="e">
        <f t="shared" si="13"/>
        <v>#REF!</v>
      </c>
      <c r="F39" s="31" t="e">
        <f t="shared" si="14"/>
        <v>#REF!</v>
      </c>
      <c r="G39" s="34" t="e">
        <f t="shared" si="15"/>
        <v>#REF!</v>
      </c>
      <c r="H39" s="34" t="e">
        <f t="shared" si="16"/>
        <v>#REF!</v>
      </c>
      <c r="I39" s="31">
        <v>2.99</v>
      </c>
      <c r="J39" s="31">
        <f t="shared" si="17"/>
        <v>3</v>
      </c>
      <c r="K39" s="31" t="e">
        <f t="shared" si="18"/>
        <v>#REF!</v>
      </c>
      <c r="L39" s="31" t="e">
        <f t="shared" si="19"/>
        <v>#REF!</v>
      </c>
      <c r="M39" s="18"/>
      <c r="N39" s="18"/>
    </row>
    <row r="40" spans="1:14" x14ac:dyDescent="0.3">
      <c r="A40" s="20" t="s">
        <v>23</v>
      </c>
      <c r="B40" s="20">
        <f t="shared" si="10"/>
        <v>204012</v>
      </c>
      <c r="C40" s="18" t="e">
        <f t="shared" si="11"/>
        <v>#REF!</v>
      </c>
      <c r="D40" s="31" t="e">
        <f t="shared" si="12"/>
        <v>#REF!</v>
      </c>
      <c r="E40" s="18" t="e">
        <f t="shared" si="13"/>
        <v>#REF!</v>
      </c>
      <c r="F40" s="31" t="e">
        <f t="shared" si="14"/>
        <v>#REF!</v>
      </c>
      <c r="G40" s="37" t="e">
        <f t="shared" si="15"/>
        <v>#REF!</v>
      </c>
      <c r="H40" s="34" t="e">
        <f t="shared" si="16"/>
        <v>#REF!</v>
      </c>
      <c r="I40" s="31">
        <v>3.05</v>
      </c>
      <c r="J40" s="31">
        <f t="shared" si="17"/>
        <v>3</v>
      </c>
      <c r="K40" s="31" t="e">
        <f t="shared" si="18"/>
        <v>#REF!</v>
      </c>
      <c r="L40" s="31" t="e">
        <f t="shared" si="19"/>
        <v>#REF!</v>
      </c>
      <c r="M40" s="18"/>
      <c r="N40" s="18"/>
    </row>
    <row r="41" spans="1:14" x14ac:dyDescent="0.3">
      <c r="A41" s="20" t="s">
        <v>100</v>
      </c>
      <c r="B41" s="20">
        <f t="shared" si="10"/>
        <v>204013</v>
      </c>
      <c r="C41" s="18" t="e">
        <f t="shared" si="11"/>
        <v>#REF!</v>
      </c>
      <c r="D41" s="31" t="e">
        <f t="shared" si="12"/>
        <v>#REF!</v>
      </c>
      <c r="E41" s="18" t="e">
        <f t="shared" si="13"/>
        <v>#REF!</v>
      </c>
      <c r="F41" s="31" t="e">
        <f t="shared" si="14"/>
        <v>#REF!</v>
      </c>
      <c r="G41" s="34" t="e">
        <f t="shared" si="15"/>
        <v>#REF!</v>
      </c>
      <c r="H41" s="34" t="e">
        <f t="shared" si="16"/>
        <v>#REF!</v>
      </c>
      <c r="I41" s="31">
        <v>15.15</v>
      </c>
      <c r="J41" s="31">
        <f t="shared" si="17"/>
        <v>15.25</v>
      </c>
      <c r="K41" s="31" t="e">
        <f t="shared" si="18"/>
        <v>#REF!</v>
      </c>
      <c r="L41" s="31" t="e">
        <f t="shared" si="19"/>
        <v>#REF!</v>
      </c>
      <c r="M41" s="18"/>
      <c r="N41" s="18"/>
    </row>
    <row r="42" spans="1:14" x14ac:dyDescent="0.3">
      <c r="A42" s="20" t="s">
        <v>101</v>
      </c>
      <c r="B42" s="20">
        <f t="shared" si="10"/>
        <v>204014</v>
      </c>
      <c r="C42" s="18" t="e">
        <f t="shared" si="11"/>
        <v>#REF!</v>
      </c>
      <c r="D42" s="31" t="e">
        <f t="shared" si="12"/>
        <v>#REF!</v>
      </c>
      <c r="E42" s="18" t="e">
        <f t="shared" si="13"/>
        <v>#REF!</v>
      </c>
      <c r="F42" s="31" t="e">
        <f t="shared" si="14"/>
        <v>#REF!</v>
      </c>
      <c r="G42" s="34" t="e">
        <f t="shared" si="15"/>
        <v>#REF!</v>
      </c>
      <c r="H42" s="34" t="e">
        <f t="shared" si="16"/>
        <v>#REF!</v>
      </c>
      <c r="I42" s="31">
        <v>10.9</v>
      </c>
      <c r="J42" s="31">
        <f t="shared" si="17"/>
        <v>11</v>
      </c>
      <c r="K42" s="31" t="e">
        <f t="shared" si="18"/>
        <v>#REF!</v>
      </c>
      <c r="L42" s="31" t="e">
        <f t="shared" si="19"/>
        <v>#REF!</v>
      </c>
      <c r="M42" s="18"/>
      <c r="N42" s="18"/>
    </row>
    <row r="43" spans="1:14" x14ac:dyDescent="0.3">
      <c r="A43" s="20" t="s">
        <v>102</v>
      </c>
      <c r="B43" s="20">
        <f t="shared" si="10"/>
        <v>204015</v>
      </c>
      <c r="C43" s="18" t="e">
        <f t="shared" si="11"/>
        <v>#REF!</v>
      </c>
      <c r="D43" s="31" t="e">
        <f t="shared" si="12"/>
        <v>#REF!</v>
      </c>
      <c r="E43" s="18" t="e">
        <f t="shared" si="13"/>
        <v>#REF!</v>
      </c>
      <c r="F43" s="31" t="e">
        <f t="shared" si="14"/>
        <v>#REF!</v>
      </c>
      <c r="G43" s="34" t="e">
        <f t="shared" si="15"/>
        <v>#REF!</v>
      </c>
      <c r="H43" s="34" t="e">
        <f t="shared" si="16"/>
        <v>#REF!</v>
      </c>
      <c r="I43" s="31">
        <v>10.050000000000001</v>
      </c>
      <c r="J43" s="31">
        <f t="shared" si="17"/>
        <v>10</v>
      </c>
      <c r="K43" s="31" t="e">
        <f t="shared" si="18"/>
        <v>#REF!</v>
      </c>
      <c r="L43" s="31" t="e">
        <f t="shared" si="19"/>
        <v>#REF!</v>
      </c>
      <c r="M43" s="18"/>
      <c r="N43" s="18"/>
    </row>
    <row r="44" spans="1:14" x14ac:dyDescent="0.3">
      <c r="A44" s="20" t="s">
        <v>103</v>
      </c>
      <c r="B44" s="20">
        <f t="shared" si="10"/>
        <v>204017</v>
      </c>
      <c r="C44" s="18" t="e">
        <f t="shared" si="11"/>
        <v>#REF!</v>
      </c>
      <c r="D44" s="31" t="e">
        <f t="shared" si="12"/>
        <v>#REF!</v>
      </c>
      <c r="E44" s="18" t="e">
        <f t="shared" si="13"/>
        <v>#REF!</v>
      </c>
      <c r="F44" s="31" t="e">
        <f t="shared" si="14"/>
        <v>#REF!</v>
      </c>
      <c r="G44" s="34" t="e">
        <f t="shared" si="15"/>
        <v>#REF!</v>
      </c>
      <c r="H44" s="34" t="e">
        <f t="shared" si="16"/>
        <v>#REF!</v>
      </c>
      <c r="I44" s="31">
        <v>1.75</v>
      </c>
      <c r="J44" s="31">
        <f t="shared" si="17"/>
        <v>1.75</v>
      </c>
      <c r="K44" s="31" t="e">
        <f t="shared" si="18"/>
        <v>#REF!</v>
      </c>
      <c r="L44" s="31" t="e">
        <f t="shared" si="19"/>
        <v>#REF!</v>
      </c>
      <c r="M44" s="18"/>
      <c r="N44" s="18"/>
    </row>
    <row r="45" spans="1:14" x14ac:dyDescent="0.3">
      <c r="A45" s="20" t="s">
        <v>117</v>
      </c>
      <c r="B45" s="20">
        <f t="shared" si="10"/>
        <v>207004</v>
      </c>
      <c r="C45" s="18" t="e">
        <f t="shared" si="11"/>
        <v>#REF!</v>
      </c>
      <c r="D45" s="31" t="e">
        <f t="shared" si="12"/>
        <v>#REF!</v>
      </c>
      <c r="E45" s="18" t="e">
        <f t="shared" si="13"/>
        <v>#REF!</v>
      </c>
      <c r="F45" s="31" t="e">
        <f t="shared" si="14"/>
        <v>#REF!</v>
      </c>
      <c r="G45" s="34" t="e">
        <f t="shared" si="15"/>
        <v>#REF!</v>
      </c>
      <c r="H45" s="34" t="e">
        <f t="shared" si="16"/>
        <v>#REF!</v>
      </c>
      <c r="I45" s="31">
        <v>0.2</v>
      </c>
      <c r="J45" s="31">
        <f t="shared" si="17"/>
        <v>0.2</v>
      </c>
      <c r="K45" s="31" t="e">
        <f t="shared" si="18"/>
        <v>#REF!</v>
      </c>
      <c r="L45" s="31" t="e">
        <f t="shared" si="19"/>
        <v>#REF!</v>
      </c>
      <c r="M45" s="18"/>
      <c r="N45" s="18"/>
    </row>
    <row r="46" spans="1:14" x14ac:dyDescent="0.3">
      <c r="A46" s="20" t="s">
        <v>83</v>
      </c>
      <c r="B46" s="20">
        <f t="shared" si="10"/>
        <v>207011</v>
      </c>
      <c r="C46" s="18" t="e">
        <f t="shared" si="11"/>
        <v>#REF!</v>
      </c>
      <c r="D46" s="31" t="e">
        <f t="shared" si="12"/>
        <v>#REF!</v>
      </c>
      <c r="E46" s="18" t="e">
        <f t="shared" si="13"/>
        <v>#REF!</v>
      </c>
      <c r="F46" s="31" t="e">
        <f t="shared" si="14"/>
        <v>#REF!</v>
      </c>
      <c r="G46" s="34" t="e">
        <f t="shared" si="15"/>
        <v>#REF!</v>
      </c>
      <c r="H46" s="34" t="e">
        <f t="shared" si="16"/>
        <v>#REF!</v>
      </c>
      <c r="I46" s="31">
        <v>2</v>
      </c>
      <c r="J46" s="31">
        <f t="shared" si="17"/>
        <v>2</v>
      </c>
      <c r="K46" s="31" t="e">
        <f t="shared" si="18"/>
        <v>#REF!</v>
      </c>
      <c r="L46" s="31" t="e">
        <f t="shared" si="19"/>
        <v>#REF!</v>
      </c>
      <c r="M46" s="18"/>
      <c r="N46" s="18"/>
    </row>
    <row r="47" spans="1:14" x14ac:dyDescent="0.3">
      <c r="A47" s="20" t="s">
        <v>84</v>
      </c>
      <c r="B47" s="20">
        <f t="shared" si="10"/>
        <v>207012</v>
      </c>
      <c r="C47" s="18" t="e">
        <f t="shared" si="11"/>
        <v>#REF!</v>
      </c>
      <c r="D47" s="31" t="e">
        <f t="shared" si="12"/>
        <v>#REF!</v>
      </c>
      <c r="E47" s="18" t="e">
        <f t="shared" si="13"/>
        <v>#REF!</v>
      </c>
      <c r="F47" s="31" t="e">
        <f t="shared" si="14"/>
        <v>#REF!</v>
      </c>
      <c r="G47" s="34" t="e">
        <f t="shared" si="15"/>
        <v>#REF!</v>
      </c>
      <c r="H47" s="34" t="e">
        <f t="shared" si="16"/>
        <v>#REF!</v>
      </c>
      <c r="I47" s="31">
        <v>0.1</v>
      </c>
      <c r="J47" s="39">
        <f t="shared" si="17"/>
        <v>0.1</v>
      </c>
      <c r="K47" s="39" t="e">
        <f t="shared" si="18"/>
        <v>#REF!</v>
      </c>
      <c r="L47" s="39" t="e">
        <f t="shared" si="19"/>
        <v>#REF!</v>
      </c>
      <c r="M47" s="18"/>
      <c r="N47" s="18"/>
    </row>
    <row r="48" spans="1:14" x14ac:dyDescent="0.3">
      <c r="A48" s="20" t="s">
        <v>75</v>
      </c>
      <c r="B48" s="20">
        <f t="shared" si="10"/>
        <v>207013</v>
      </c>
      <c r="C48" s="18" t="e">
        <f t="shared" si="11"/>
        <v>#REF!</v>
      </c>
      <c r="D48" s="31" t="e">
        <f t="shared" si="12"/>
        <v>#REF!</v>
      </c>
      <c r="E48" s="18" t="e">
        <f t="shared" si="13"/>
        <v>#REF!</v>
      </c>
      <c r="F48" s="31" t="e">
        <f t="shared" si="14"/>
        <v>#REF!</v>
      </c>
      <c r="G48" s="34" t="e">
        <f t="shared" si="15"/>
        <v>#REF!</v>
      </c>
      <c r="H48" s="34" t="e">
        <f t="shared" si="16"/>
        <v>#REF!</v>
      </c>
      <c r="I48" s="31">
        <v>0.1</v>
      </c>
      <c r="J48" s="39">
        <f t="shared" si="17"/>
        <v>0.1</v>
      </c>
      <c r="K48" s="39" t="e">
        <f t="shared" si="18"/>
        <v>#REF!</v>
      </c>
      <c r="L48" s="39" t="e">
        <f t="shared" si="19"/>
        <v>#REF!</v>
      </c>
      <c r="M48" s="18"/>
      <c r="N48" s="18"/>
    </row>
    <row r="49" spans="1:14" x14ac:dyDescent="0.3">
      <c r="A49" s="20" t="s">
        <v>88</v>
      </c>
      <c r="B49" s="20">
        <f t="shared" si="10"/>
        <v>207014</v>
      </c>
      <c r="C49" s="18" t="e">
        <f t="shared" si="11"/>
        <v>#REF!</v>
      </c>
      <c r="D49" s="31" t="e">
        <f t="shared" si="12"/>
        <v>#REF!</v>
      </c>
      <c r="E49" s="18" t="e">
        <f t="shared" si="13"/>
        <v>#REF!</v>
      </c>
      <c r="F49" s="31" t="e">
        <f t="shared" si="14"/>
        <v>#REF!</v>
      </c>
      <c r="G49" s="37" t="e">
        <f t="shared" si="15"/>
        <v>#REF!</v>
      </c>
      <c r="H49" s="34" t="e">
        <f t="shared" si="16"/>
        <v>#REF!</v>
      </c>
      <c r="I49" s="31">
        <v>0.1</v>
      </c>
      <c r="J49" s="39">
        <f t="shared" si="17"/>
        <v>0.1</v>
      </c>
      <c r="K49" s="39" t="e">
        <f t="shared" si="18"/>
        <v>#REF!</v>
      </c>
      <c r="L49" s="39" t="e">
        <f t="shared" si="19"/>
        <v>#REF!</v>
      </c>
      <c r="M49" s="18"/>
      <c r="N49" s="18"/>
    </row>
    <row r="50" spans="1:14" x14ac:dyDescent="0.3">
      <c r="A50" s="20" t="s">
        <v>89</v>
      </c>
      <c r="B50" s="20">
        <f t="shared" si="10"/>
        <v>207015</v>
      </c>
      <c r="C50" s="18" t="e">
        <f t="shared" si="11"/>
        <v>#REF!</v>
      </c>
      <c r="D50" s="31" t="e">
        <f t="shared" si="12"/>
        <v>#REF!</v>
      </c>
      <c r="E50" s="18" t="e">
        <f t="shared" si="13"/>
        <v>#REF!</v>
      </c>
      <c r="F50" s="31" t="e">
        <f t="shared" si="14"/>
        <v>#REF!</v>
      </c>
      <c r="G50" s="37" t="e">
        <f t="shared" si="15"/>
        <v>#REF!</v>
      </c>
      <c r="H50" s="34" t="e">
        <f t="shared" si="16"/>
        <v>#REF!</v>
      </c>
      <c r="I50" s="31">
        <v>0.2</v>
      </c>
      <c r="J50" s="39">
        <f t="shared" si="17"/>
        <v>0.2</v>
      </c>
      <c r="K50" s="39" t="e">
        <f t="shared" si="18"/>
        <v>#REF!</v>
      </c>
      <c r="L50" s="39" t="e">
        <f t="shared" si="19"/>
        <v>#REF!</v>
      </c>
      <c r="M50" s="18"/>
      <c r="N50" s="18"/>
    </row>
    <row r="51" spans="1:14" x14ac:dyDescent="0.3">
      <c r="A51" s="20" t="s">
        <v>158</v>
      </c>
      <c r="B51" s="20">
        <f t="shared" si="10"/>
        <v>207026</v>
      </c>
      <c r="C51" s="18" t="e">
        <f t="shared" si="11"/>
        <v>#REF!</v>
      </c>
      <c r="D51" s="31" t="e">
        <f t="shared" si="12"/>
        <v>#REF!</v>
      </c>
      <c r="E51" s="18" t="e">
        <f t="shared" si="13"/>
        <v>#REF!</v>
      </c>
      <c r="F51" s="31" t="e">
        <f t="shared" si="14"/>
        <v>#REF!</v>
      </c>
      <c r="G51" s="37" t="e">
        <f t="shared" si="15"/>
        <v>#REF!</v>
      </c>
      <c r="H51" s="34" t="e">
        <f t="shared" si="16"/>
        <v>#REF!</v>
      </c>
      <c r="I51" s="31">
        <v>0.3</v>
      </c>
      <c r="J51" s="39">
        <f t="shared" si="17"/>
        <v>0.3</v>
      </c>
      <c r="K51" s="39" t="e">
        <f t="shared" si="18"/>
        <v>#REF!</v>
      </c>
      <c r="L51" s="39" t="e">
        <f t="shared" si="19"/>
        <v>#REF!</v>
      </c>
      <c r="M51" s="18"/>
      <c r="N51" s="18"/>
    </row>
    <row r="52" spans="1:14" x14ac:dyDescent="0.3">
      <c r="A52" s="20" t="s">
        <v>19</v>
      </c>
      <c r="B52" s="20">
        <f t="shared" si="10"/>
        <v>412113</v>
      </c>
      <c r="C52" s="18" t="e">
        <f t="shared" si="11"/>
        <v>#REF!</v>
      </c>
      <c r="D52" s="31" t="e">
        <f t="shared" si="12"/>
        <v>#REF!</v>
      </c>
      <c r="E52" s="18" t="e">
        <f t="shared" si="13"/>
        <v>#REF!</v>
      </c>
      <c r="F52" s="31" t="e">
        <f t="shared" si="14"/>
        <v>#REF!</v>
      </c>
      <c r="G52" s="34" t="e">
        <f t="shared" si="15"/>
        <v>#REF!</v>
      </c>
      <c r="H52" s="34" t="e">
        <f t="shared" si="16"/>
        <v>#REF!</v>
      </c>
      <c r="I52" s="31">
        <v>19.25</v>
      </c>
      <c r="J52" s="31">
        <f t="shared" si="17"/>
        <v>19.25</v>
      </c>
      <c r="K52" s="31" t="e">
        <f t="shared" si="18"/>
        <v>#REF!</v>
      </c>
      <c r="L52" s="31" t="e">
        <f t="shared" si="19"/>
        <v>#REF!</v>
      </c>
      <c r="M52" s="18"/>
      <c r="N52" s="18"/>
    </row>
    <row r="53" spans="1:14" x14ac:dyDescent="0.3">
      <c r="A53" s="20" t="s">
        <v>20</v>
      </c>
      <c r="B53" s="20">
        <f t="shared" si="10"/>
        <v>412115</v>
      </c>
      <c r="C53" s="18" t="e">
        <f t="shared" si="11"/>
        <v>#REF!</v>
      </c>
      <c r="D53" s="31" t="e">
        <f t="shared" si="12"/>
        <v>#REF!</v>
      </c>
      <c r="E53" s="18" t="e">
        <f t="shared" si="13"/>
        <v>#REF!</v>
      </c>
      <c r="F53" s="31" t="e">
        <f t="shared" si="14"/>
        <v>#REF!</v>
      </c>
      <c r="G53" s="34" t="e">
        <f t="shared" si="15"/>
        <v>#REF!</v>
      </c>
      <c r="H53" s="34" t="e">
        <f t="shared" si="16"/>
        <v>#REF!</v>
      </c>
      <c r="I53" s="31">
        <v>11</v>
      </c>
      <c r="J53" s="31">
        <f t="shared" si="17"/>
        <v>11</v>
      </c>
      <c r="K53" s="31" t="e">
        <f t="shared" si="18"/>
        <v>#REF!</v>
      </c>
      <c r="L53" s="31" t="e">
        <f t="shared" si="19"/>
        <v>#REF!</v>
      </c>
      <c r="M53" s="18"/>
      <c r="N53" s="18"/>
    </row>
    <row r="54" spans="1:14" x14ac:dyDescent="0.3">
      <c r="A54" s="20" t="s">
        <v>60</v>
      </c>
      <c r="B54" s="20">
        <f t="shared" si="10"/>
        <v>412116</v>
      </c>
      <c r="C54" s="18" t="e">
        <f t="shared" si="11"/>
        <v>#REF!</v>
      </c>
      <c r="D54" s="31" t="e">
        <f t="shared" si="12"/>
        <v>#REF!</v>
      </c>
      <c r="E54" s="18" t="e">
        <f t="shared" si="13"/>
        <v>#REF!</v>
      </c>
      <c r="F54" s="31" t="e">
        <f t="shared" si="14"/>
        <v>#REF!</v>
      </c>
      <c r="G54" s="34" t="e">
        <f t="shared" si="15"/>
        <v>#REF!</v>
      </c>
      <c r="H54" s="34" t="e">
        <f t="shared" si="16"/>
        <v>#REF!</v>
      </c>
      <c r="I54" s="31">
        <v>33.5</v>
      </c>
      <c r="J54" s="31">
        <f t="shared" si="17"/>
        <v>33.5</v>
      </c>
      <c r="K54" s="31" t="e">
        <f t="shared" si="18"/>
        <v>#REF!</v>
      </c>
      <c r="L54" s="31" t="e">
        <f t="shared" si="19"/>
        <v>#REF!</v>
      </c>
      <c r="M54" s="18"/>
      <c r="N54" s="18"/>
    </row>
    <row r="55" spans="1:14" x14ac:dyDescent="0.3">
      <c r="A55" s="20" t="s">
        <v>59</v>
      </c>
      <c r="B55" s="20">
        <f t="shared" si="10"/>
        <v>412117</v>
      </c>
      <c r="C55" s="18" t="e">
        <f t="shared" si="11"/>
        <v>#REF!</v>
      </c>
      <c r="D55" s="31" t="e">
        <f t="shared" si="12"/>
        <v>#REF!</v>
      </c>
      <c r="E55" s="18" t="e">
        <f t="shared" si="13"/>
        <v>#REF!</v>
      </c>
      <c r="F55" s="31" t="e">
        <f t="shared" si="14"/>
        <v>#REF!</v>
      </c>
      <c r="G55" s="34" t="e">
        <f t="shared" si="15"/>
        <v>#REF!</v>
      </c>
      <c r="H55" s="34" t="e">
        <f t="shared" si="16"/>
        <v>#REF!</v>
      </c>
      <c r="I55" s="31">
        <v>17</v>
      </c>
      <c r="J55" s="31">
        <f t="shared" si="17"/>
        <v>17</v>
      </c>
      <c r="K55" s="31" t="e">
        <f t="shared" si="18"/>
        <v>#REF!</v>
      </c>
      <c r="L55" s="31" t="e">
        <f t="shared" si="19"/>
        <v>#REF!</v>
      </c>
      <c r="M55" s="18"/>
      <c r="N55" s="18"/>
    </row>
    <row r="56" spans="1:14" x14ac:dyDescent="0.3">
      <c r="A56" s="20" t="s">
        <v>15</v>
      </c>
      <c r="B56" s="20">
        <f t="shared" si="10"/>
        <v>412124</v>
      </c>
      <c r="C56" s="18" t="e">
        <f t="shared" si="11"/>
        <v>#REF!</v>
      </c>
      <c r="D56" s="31" t="e">
        <f t="shared" si="12"/>
        <v>#REF!</v>
      </c>
      <c r="E56" s="18" t="e">
        <f t="shared" si="13"/>
        <v>#REF!</v>
      </c>
      <c r="F56" s="31" t="e">
        <f t="shared" si="14"/>
        <v>#REF!</v>
      </c>
      <c r="G56" s="34" t="e">
        <f t="shared" si="15"/>
        <v>#REF!</v>
      </c>
      <c r="H56" s="34" t="e">
        <f t="shared" si="16"/>
        <v>#REF!</v>
      </c>
      <c r="I56" s="31">
        <v>50.25</v>
      </c>
      <c r="J56" s="31">
        <f t="shared" si="17"/>
        <v>50.25</v>
      </c>
      <c r="K56" s="31" t="e">
        <f t="shared" si="18"/>
        <v>#REF!</v>
      </c>
      <c r="L56" s="31" t="e">
        <f t="shared" si="19"/>
        <v>#REF!</v>
      </c>
      <c r="M56" s="18"/>
      <c r="N56" s="18"/>
    </row>
    <row r="57" spans="1:14" x14ac:dyDescent="0.3">
      <c r="A57" s="20" t="s">
        <v>16</v>
      </c>
      <c r="B57" s="20">
        <f t="shared" si="10"/>
        <v>412126</v>
      </c>
      <c r="C57" s="18" t="e">
        <f t="shared" si="11"/>
        <v>#REF!</v>
      </c>
      <c r="D57" s="31" t="e">
        <f t="shared" si="12"/>
        <v>#REF!</v>
      </c>
      <c r="E57" s="18" t="e">
        <f t="shared" si="13"/>
        <v>#REF!</v>
      </c>
      <c r="F57" s="31" t="e">
        <f t="shared" si="14"/>
        <v>#REF!</v>
      </c>
      <c r="G57" s="34" t="e">
        <f t="shared" si="15"/>
        <v>#REF!</v>
      </c>
      <c r="H57" s="34" t="e">
        <f t="shared" si="16"/>
        <v>#REF!</v>
      </c>
      <c r="I57" s="31">
        <v>70.25</v>
      </c>
      <c r="J57" s="31">
        <f t="shared" si="17"/>
        <v>70.25</v>
      </c>
      <c r="K57" s="31" t="e">
        <f t="shared" si="18"/>
        <v>#REF!</v>
      </c>
      <c r="L57" s="31" t="e">
        <f t="shared" si="19"/>
        <v>#REF!</v>
      </c>
      <c r="M57" s="18"/>
      <c r="N57" s="18"/>
    </row>
    <row r="58" spans="1:14" x14ac:dyDescent="0.3">
      <c r="A58" s="20" t="s">
        <v>24</v>
      </c>
      <c r="B58" s="20">
        <f t="shared" si="10"/>
        <v>412127</v>
      </c>
      <c r="C58" s="18" t="e">
        <f t="shared" si="11"/>
        <v>#REF!</v>
      </c>
      <c r="D58" s="31" t="e">
        <f t="shared" si="12"/>
        <v>#REF!</v>
      </c>
      <c r="E58" s="18" t="e">
        <f t="shared" si="13"/>
        <v>#REF!</v>
      </c>
      <c r="F58" s="31" t="e">
        <f t="shared" si="14"/>
        <v>#REF!</v>
      </c>
      <c r="G58" s="34" t="e">
        <f t="shared" si="15"/>
        <v>#REF!</v>
      </c>
      <c r="H58" s="34" t="e">
        <f t="shared" si="16"/>
        <v>#REF!</v>
      </c>
      <c r="I58" s="31">
        <v>94</v>
      </c>
      <c r="J58" s="31">
        <f t="shared" si="17"/>
        <v>94</v>
      </c>
      <c r="K58" s="31" t="e">
        <f t="shared" si="18"/>
        <v>#REF!</v>
      </c>
      <c r="L58" s="31" t="e">
        <f t="shared" si="19"/>
        <v>#REF!</v>
      </c>
      <c r="M58" s="18"/>
      <c r="N58" s="18"/>
    </row>
    <row r="59" spans="1:14" x14ac:dyDescent="0.3">
      <c r="A59" s="20" t="s">
        <v>58</v>
      </c>
      <c r="B59" s="20">
        <f t="shared" si="10"/>
        <v>412128</v>
      </c>
      <c r="C59" s="18" t="e">
        <f t="shared" si="11"/>
        <v>#REF!</v>
      </c>
      <c r="D59" s="31" t="e">
        <f t="shared" si="12"/>
        <v>#REF!</v>
      </c>
      <c r="E59" s="18" t="e">
        <f t="shared" si="13"/>
        <v>#REF!</v>
      </c>
      <c r="F59" s="31" t="e">
        <f t="shared" si="14"/>
        <v>#REF!</v>
      </c>
      <c r="G59" s="34" t="e">
        <f t="shared" si="15"/>
        <v>#REF!</v>
      </c>
      <c r="H59" s="34" t="e">
        <f t="shared" si="16"/>
        <v>#REF!</v>
      </c>
      <c r="I59" s="31">
        <v>13</v>
      </c>
      <c r="J59" s="31">
        <f t="shared" si="17"/>
        <v>13</v>
      </c>
      <c r="K59" s="31" t="e">
        <f t="shared" si="18"/>
        <v>#REF!</v>
      </c>
      <c r="L59" s="31" t="e">
        <f t="shared" si="19"/>
        <v>#REF!</v>
      </c>
      <c r="M59" s="18"/>
      <c r="N59" s="18"/>
    </row>
    <row r="60" spans="1:14" x14ac:dyDescent="0.3">
      <c r="A60" s="20" t="s">
        <v>45</v>
      </c>
      <c r="B60" s="20">
        <f t="shared" si="10"/>
        <v>412129</v>
      </c>
      <c r="C60" s="18" t="e">
        <f t="shared" si="11"/>
        <v>#REF!</v>
      </c>
      <c r="D60" s="31" t="e">
        <f t="shared" si="12"/>
        <v>#REF!</v>
      </c>
      <c r="E60" s="18" t="e">
        <f t="shared" si="13"/>
        <v>#REF!</v>
      </c>
      <c r="F60" s="31" t="e">
        <f t="shared" si="14"/>
        <v>#REF!</v>
      </c>
      <c r="G60" s="37" t="e">
        <f t="shared" si="15"/>
        <v>#REF!</v>
      </c>
      <c r="H60" s="34" t="e">
        <f t="shared" si="16"/>
        <v>#REF!</v>
      </c>
      <c r="I60" s="31">
        <v>13.75</v>
      </c>
      <c r="J60" s="31">
        <f t="shared" si="17"/>
        <v>13.75</v>
      </c>
      <c r="K60" s="31" t="e">
        <f t="shared" si="18"/>
        <v>#REF!</v>
      </c>
      <c r="L60" s="31" t="e">
        <f t="shared" si="19"/>
        <v>#REF!</v>
      </c>
      <c r="M60" s="18"/>
      <c r="N60" s="18"/>
    </row>
    <row r="61" spans="1:14" x14ac:dyDescent="0.3">
      <c r="A61" s="20" t="s">
        <v>44</v>
      </c>
      <c r="B61" s="20">
        <f t="shared" si="10"/>
        <v>412130</v>
      </c>
      <c r="C61" s="18" t="e">
        <f t="shared" si="11"/>
        <v>#REF!</v>
      </c>
      <c r="D61" s="31" t="e">
        <f t="shared" si="12"/>
        <v>#REF!</v>
      </c>
      <c r="E61" s="18" t="e">
        <f t="shared" si="13"/>
        <v>#REF!</v>
      </c>
      <c r="F61" s="31" t="e">
        <f t="shared" si="14"/>
        <v>#REF!</v>
      </c>
      <c r="G61" s="37" t="e">
        <f t="shared" si="15"/>
        <v>#REF!</v>
      </c>
      <c r="H61" s="34" t="e">
        <f t="shared" si="16"/>
        <v>#REF!</v>
      </c>
      <c r="I61" s="31">
        <v>14.5</v>
      </c>
      <c r="J61" s="31">
        <f t="shared" si="17"/>
        <v>14.5</v>
      </c>
      <c r="K61" s="31" t="e">
        <f t="shared" si="18"/>
        <v>#REF!</v>
      </c>
      <c r="L61" s="31" t="e">
        <f t="shared" si="19"/>
        <v>#REF!</v>
      </c>
      <c r="M61" s="18"/>
      <c r="N61" s="18"/>
    </row>
    <row r="62" spans="1:14" x14ac:dyDescent="0.3">
      <c r="A62" s="20" t="s">
        <v>43</v>
      </c>
      <c r="B62" s="20">
        <f t="shared" si="10"/>
        <v>412131</v>
      </c>
      <c r="C62" s="18" t="e">
        <f t="shared" si="11"/>
        <v>#REF!</v>
      </c>
      <c r="D62" s="31" t="e">
        <f t="shared" si="12"/>
        <v>#REF!</v>
      </c>
      <c r="E62" s="18" t="e">
        <f t="shared" si="13"/>
        <v>#REF!</v>
      </c>
      <c r="F62" s="31" t="e">
        <f t="shared" si="14"/>
        <v>#REF!</v>
      </c>
      <c r="G62" s="37" t="e">
        <f t="shared" si="15"/>
        <v>#REF!</v>
      </c>
      <c r="H62" s="34" t="e">
        <f t="shared" si="16"/>
        <v>#REF!</v>
      </c>
      <c r="I62" s="31">
        <v>15.5</v>
      </c>
      <c r="J62" s="31">
        <f t="shared" si="17"/>
        <v>15.5</v>
      </c>
      <c r="K62" s="31" t="e">
        <f t="shared" si="18"/>
        <v>#REF!</v>
      </c>
      <c r="L62" s="31" t="e">
        <f t="shared" si="19"/>
        <v>#REF!</v>
      </c>
      <c r="M62" s="18"/>
      <c r="N62" s="18"/>
    </row>
    <row r="63" spans="1:14" x14ac:dyDescent="0.3">
      <c r="A63" s="20" t="s">
        <v>42</v>
      </c>
      <c r="B63" s="20">
        <f t="shared" si="10"/>
        <v>412133</v>
      </c>
      <c r="C63" s="18" t="e">
        <f t="shared" si="11"/>
        <v>#REF!</v>
      </c>
      <c r="D63" s="31" t="e">
        <f t="shared" si="12"/>
        <v>#REF!</v>
      </c>
      <c r="E63" s="18" t="e">
        <f t="shared" si="13"/>
        <v>#REF!</v>
      </c>
      <c r="F63" s="31" t="e">
        <f t="shared" si="14"/>
        <v>#REF!</v>
      </c>
      <c r="G63" s="37" t="e">
        <f t="shared" si="15"/>
        <v>#REF!</v>
      </c>
      <c r="H63" s="34" t="e">
        <f t="shared" si="16"/>
        <v>#REF!</v>
      </c>
      <c r="I63" s="31">
        <v>17</v>
      </c>
      <c r="J63" s="31">
        <f t="shared" si="17"/>
        <v>17</v>
      </c>
      <c r="K63" s="31" t="e">
        <f t="shared" si="18"/>
        <v>#REF!</v>
      </c>
      <c r="L63" s="31" t="e">
        <f t="shared" si="19"/>
        <v>#REF!</v>
      </c>
      <c r="M63" s="18"/>
      <c r="N63" s="18"/>
    </row>
    <row r="64" spans="1:14" x14ac:dyDescent="0.3">
      <c r="A64" s="20" t="s">
        <v>195</v>
      </c>
      <c r="B64" s="20">
        <f>_xlfn.NUMBERVALUE(A64)</f>
        <v>412322</v>
      </c>
      <c r="C64" s="38" t="e">
        <f>VLOOKUP($A64,Master,2,FALSE)</f>
        <v>#REF!</v>
      </c>
      <c r="D64" s="31" t="e">
        <f>(_xlfn.NUMBERVALUE(VLOOKUP($A64,Master,13,FALSE)))/100</f>
        <v>#REF!</v>
      </c>
      <c r="E64" s="18" t="e">
        <f>_xlfn.NUMBERVALUE(VLOOKUP($A64,Master,5,FALSE))</f>
        <v>#REF!</v>
      </c>
      <c r="F64" s="31" t="e">
        <f>_xlfn.NUMBERVALUE(VLOOKUP($A64,Master,4,FALSE))</f>
        <v>#REF!</v>
      </c>
      <c r="G64" s="34" t="e">
        <f>(E64/F64)-1</f>
        <v>#REF!</v>
      </c>
      <c r="H64" s="34" t="e">
        <f>I64/F64</f>
        <v>#REF!</v>
      </c>
      <c r="I64" s="31"/>
      <c r="J64" s="31">
        <f>IF(I64&lt;1,(ROUNDUP(I64*10,0)/10),(ROUND(I64*4,0)/4))</f>
        <v>0</v>
      </c>
      <c r="K64" s="31" t="e">
        <f>_xlfn.NUMBERVALUE(VLOOKUP($A64,Master,12,FALSE))</f>
        <v>#REF!</v>
      </c>
      <c r="L64" s="31" t="e">
        <f>_xlfn.NUMBERVALUE(VLOOKUP($A64,Master,11,FALSE))</f>
        <v>#REF!</v>
      </c>
      <c r="M64" s="18"/>
      <c r="N64" s="18"/>
    </row>
    <row r="65" spans="1:14" x14ac:dyDescent="0.3">
      <c r="A65" s="20" t="s">
        <v>41</v>
      </c>
      <c r="B65" s="20">
        <f t="shared" si="10"/>
        <v>412134</v>
      </c>
      <c r="C65" s="18" t="e">
        <f t="shared" si="11"/>
        <v>#REF!</v>
      </c>
      <c r="D65" s="31" t="e">
        <f t="shared" si="12"/>
        <v>#REF!</v>
      </c>
      <c r="E65" s="18" t="e">
        <f t="shared" si="13"/>
        <v>#REF!</v>
      </c>
      <c r="F65" s="31" t="e">
        <f t="shared" si="14"/>
        <v>#REF!</v>
      </c>
      <c r="G65" s="37" t="e">
        <f t="shared" si="15"/>
        <v>#REF!</v>
      </c>
      <c r="H65" s="34" t="e">
        <f t="shared" si="16"/>
        <v>#REF!</v>
      </c>
      <c r="I65" s="31">
        <v>18.5</v>
      </c>
      <c r="J65" s="31">
        <f t="shared" si="17"/>
        <v>18.5</v>
      </c>
      <c r="K65" s="31" t="e">
        <f t="shared" si="18"/>
        <v>#REF!</v>
      </c>
      <c r="L65" s="31" t="e">
        <f t="shared" si="19"/>
        <v>#REF!</v>
      </c>
      <c r="M65" s="18"/>
      <c r="N65" s="18"/>
    </row>
    <row r="66" spans="1:14" x14ac:dyDescent="0.3">
      <c r="A66" s="20" t="s">
        <v>25</v>
      </c>
      <c r="B66" s="20">
        <f t="shared" si="10"/>
        <v>412135</v>
      </c>
      <c r="C66" s="18" t="e">
        <f t="shared" si="11"/>
        <v>#REF!</v>
      </c>
      <c r="D66" s="31" t="e">
        <f t="shared" si="12"/>
        <v>#REF!</v>
      </c>
      <c r="E66" s="18" t="e">
        <f t="shared" si="13"/>
        <v>#REF!</v>
      </c>
      <c r="F66" s="31" t="e">
        <f t="shared" si="14"/>
        <v>#REF!</v>
      </c>
      <c r="G66" s="37" t="e">
        <f t="shared" si="15"/>
        <v>#REF!</v>
      </c>
      <c r="H66" s="34" t="e">
        <f t="shared" si="16"/>
        <v>#REF!</v>
      </c>
      <c r="I66" s="31">
        <v>30.55</v>
      </c>
      <c r="J66" s="31">
        <f t="shared" si="17"/>
        <v>30.5</v>
      </c>
      <c r="K66" s="31" t="e">
        <f t="shared" si="18"/>
        <v>#REF!</v>
      </c>
      <c r="L66" s="31" t="e">
        <f t="shared" si="19"/>
        <v>#REF!</v>
      </c>
      <c r="M66" s="18"/>
      <c r="N66" s="18"/>
    </row>
    <row r="67" spans="1:14" x14ac:dyDescent="0.3">
      <c r="A67" s="20" t="s">
        <v>40</v>
      </c>
      <c r="B67" s="20">
        <f t="shared" si="10"/>
        <v>412136</v>
      </c>
      <c r="C67" s="18" t="e">
        <f t="shared" si="11"/>
        <v>#REF!</v>
      </c>
      <c r="D67" s="31" t="e">
        <f t="shared" si="12"/>
        <v>#REF!</v>
      </c>
      <c r="E67" s="18" t="e">
        <f t="shared" si="13"/>
        <v>#REF!</v>
      </c>
      <c r="F67" s="31" t="e">
        <f t="shared" si="14"/>
        <v>#REF!</v>
      </c>
      <c r="G67" s="34" t="e">
        <f t="shared" si="15"/>
        <v>#REF!</v>
      </c>
      <c r="H67" s="34" t="e">
        <f t="shared" si="16"/>
        <v>#REF!</v>
      </c>
      <c r="I67" s="31">
        <v>30.25</v>
      </c>
      <c r="J67" s="31">
        <f t="shared" si="17"/>
        <v>30.25</v>
      </c>
      <c r="K67" s="31" t="e">
        <f t="shared" si="18"/>
        <v>#REF!</v>
      </c>
      <c r="L67" s="31" t="e">
        <f t="shared" si="19"/>
        <v>#REF!</v>
      </c>
      <c r="M67" s="18"/>
      <c r="N67" s="18"/>
    </row>
    <row r="68" spans="1:14" x14ac:dyDescent="0.3">
      <c r="A68" s="20" t="s">
        <v>39</v>
      </c>
      <c r="B68" s="20">
        <f t="shared" ref="B68:B79" si="20">_xlfn.NUMBERVALUE(A68)</f>
        <v>412137</v>
      </c>
      <c r="C68" s="18" t="e">
        <f t="shared" ref="C68:C85" si="21">VLOOKUP($A68,Master,2,FALSE)</f>
        <v>#REF!</v>
      </c>
      <c r="D68" s="31" t="e">
        <f t="shared" ref="D68:D85" si="22">(_xlfn.NUMBERVALUE(VLOOKUP($A68,Master,13,FALSE)))/100</f>
        <v>#REF!</v>
      </c>
      <c r="E68" s="18" t="e">
        <f t="shared" ref="E68:E85" si="23">_xlfn.NUMBERVALUE(VLOOKUP($A68,Master,5,FALSE))</f>
        <v>#REF!</v>
      </c>
      <c r="F68" s="31" t="e">
        <f t="shared" ref="F68:F85" si="24">_xlfn.NUMBERVALUE(VLOOKUP($A68,Master,4,FALSE))</f>
        <v>#REF!</v>
      </c>
      <c r="G68" s="34" t="e">
        <f t="shared" ref="G68:G84" si="25">(E68/F68)-1</f>
        <v>#REF!</v>
      </c>
      <c r="H68" s="34" t="e">
        <f t="shared" ref="H68:H84" si="26">I68/F68</f>
        <v>#REF!</v>
      </c>
      <c r="I68" s="31">
        <v>4.75</v>
      </c>
      <c r="J68" s="31">
        <f t="shared" ref="J68:J84" si="27">IF(I68&lt;1,(ROUNDUP(I68*10,0)/10),(ROUND(I68*4,0)/4))</f>
        <v>4.75</v>
      </c>
      <c r="K68" s="31" t="e">
        <f t="shared" ref="K68:K85" si="28">_xlfn.NUMBERVALUE(VLOOKUP($A68,Master,12,FALSE))</f>
        <v>#REF!</v>
      </c>
      <c r="L68" s="31" t="e">
        <f t="shared" ref="L68:L85" si="29">_xlfn.NUMBERVALUE(VLOOKUP($A68,Master,11,FALSE))</f>
        <v>#REF!</v>
      </c>
      <c r="M68" s="18"/>
      <c r="N68" s="18"/>
    </row>
    <row r="69" spans="1:14" x14ac:dyDescent="0.3">
      <c r="A69" s="20" t="s">
        <v>27</v>
      </c>
      <c r="B69" s="20">
        <f t="shared" si="20"/>
        <v>412138</v>
      </c>
      <c r="C69" s="18" t="e">
        <f t="shared" si="21"/>
        <v>#REF!</v>
      </c>
      <c r="D69" s="31" t="e">
        <f t="shared" si="22"/>
        <v>#REF!</v>
      </c>
      <c r="E69" s="18" t="e">
        <f t="shared" si="23"/>
        <v>#REF!</v>
      </c>
      <c r="F69" s="31" t="e">
        <f t="shared" si="24"/>
        <v>#REF!</v>
      </c>
      <c r="G69" s="34" t="e">
        <f t="shared" si="25"/>
        <v>#REF!</v>
      </c>
      <c r="H69" s="34" t="e">
        <f t="shared" si="26"/>
        <v>#REF!</v>
      </c>
      <c r="I69" s="31">
        <v>20.25</v>
      </c>
      <c r="J69" s="31">
        <f t="shared" si="27"/>
        <v>20.25</v>
      </c>
      <c r="K69" s="31" t="e">
        <f t="shared" si="28"/>
        <v>#REF!</v>
      </c>
      <c r="L69" s="31" t="e">
        <f t="shared" si="29"/>
        <v>#REF!</v>
      </c>
      <c r="M69" s="18"/>
      <c r="N69" s="18"/>
    </row>
    <row r="70" spans="1:14" x14ac:dyDescent="0.3">
      <c r="A70" s="20" t="s">
        <v>38</v>
      </c>
      <c r="B70" s="20">
        <f t="shared" si="20"/>
        <v>412139</v>
      </c>
      <c r="C70" s="18" t="e">
        <f t="shared" si="21"/>
        <v>#REF!</v>
      </c>
      <c r="D70" s="31" t="e">
        <f t="shared" si="22"/>
        <v>#REF!</v>
      </c>
      <c r="E70" s="18" t="e">
        <f t="shared" si="23"/>
        <v>#REF!</v>
      </c>
      <c r="F70" s="31" t="e">
        <f t="shared" si="24"/>
        <v>#REF!</v>
      </c>
      <c r="G70" s="34" t="e">
        <f t="shared" si="25"/>
        <v>#REF!</v>
      </c>
      <c r="H70" s="34" t="e">
        <f t="shared" si="26"/>
        <v>#REF!</v>
      </c>
      <c r="I70" s="31">
        <v>27</v>
      </c>
      <c r="J70" s="31">
        <f t="shared" si="27"/>
        <v>27</v>
      </c>
      <c r="K70" s="31" t="e">
        <f t="shared" si="28"/>
        <v>#REF!</v>
      </c>
      <c r="L70" s="31" t="e">
        <f t="shared" si="29"/>
        <v>#REF!</v>
      </c>
      <c r="M70" s="18"/>
      <c r="N70" s="18"/>
    </row>
    <row r="71" spans="1:14" x14ac:dyDescent="0.3">
      <c r="A71" s="20" t="s">
        <v>28</v>
      </c>
      <c r="B71" s="20">
        <f t="shared" si="20"/>
        <v>412140</v>
      </c>
      <c r="C71" s="18" t="e">
        <f t="shared" si="21"/>
        <v>#REF!</v>
      </c>
      <c r="D71" s="31" t="e">
        <f t="shared" si="22"/>
        <v>#REF!</v>
      </c>
      <c r="E71" s="18" t="e">
        <f t="shared" si="23"/>
        <v>#REF!</v>
      </c>
      <c r="F71" s="31" t="e">
        <f t="shared" si="24"/>
        <v>#REF!</v>
      </c>
      <c r="G71" s="34" t="e">
        <f t="shared" si="25"/>
        <v>#REF!</v>
      </c>
      <c r="H71" s="34" t="e">
        <f t="shared" si="26"/>
        <v>#REF!</v>
      </c>
      <c r="I71" s="31">
        <v>18.75</v>
      </c>
      <c r="J71" s="31">
        <f t="shared" si="27"/>
        <v>18.75</v>
      </c>
      <c r="K71" s="31" t="e">
        <f t="shared" si="28"/>
        <v>#REF!</v>
      </c>
      <c r="L71" s="31" t="e">
        <f t="shared" si="29"/>
        <v>#REF!</v>
      </c>
      <c r="M71" s="18"/>
      <c r="N71" s="18"/>
    </row>
    <row r="72" spans="1:14" x14ac:dyDescent="0.3">
      <c r="A72" s="20" t="s">
        <v>37</v>
      </c>
      <c r="B72" s="20">
        <f t="shared" si="20"/>
        <v>412141</v>
      </c>
      <c r="C72" s="18" t="e">
        <f t="shared" si="21"/>
        <v>#REF!</v>
      </c>
      <c r="D72" s="31" t="e">
        <f t="shared" si="22"/>
        <v>#REF!</v>
      </c>
      <c r="E72" s="18" t="e">
        <f t="shared" si="23"/>
        <v>#REF!</v>
      </c>
      <c r="F72" s="31" t="e">
        <f t="shared" si="24"/>
        <v>#REF!</v>
      </c>
      <c r="G72" s="34" t="e">
        <f t="shared" si="25"/>
        <v>#REF!</v>
      </c>
      <c r="H72" s="34" t="e">
        <f t="shared" si="26"/>
        <v>#REF!</v>
      </c>
      <c r="I72" s="31">
        <v>21.5</v>
      </c>
      <c r="J72" s="31">
        <f t="shared" si="27"/>
        <v>21.5</v>
      </c>
      <c r="K72" s="31" t="e">
        <f t="shared" si="28"/>
        <v>#REF!</v>
      </c>
      <c r="L72" s="31" t="e">
        <f t="shared" si="29"/>
        <v>#REF!</v>
      </c>
      <c r="M72" s="18"/>
      <c r="N72" s="18"/>
    </row>
    <row r="73" spans="1:14" x14ac:dyDescent="0.3">
      <c r="A73" s="20" t="s">
        <v>36</v>
      </c>
      <c r="B73" s="20">
        <f t="shared" si="20"/>
        <v>412142</v>
      </c>
      <c r="C73" s="18" t="e">
        <f t="shared" si="21"/>
        <v>#REF!</v>
      </c>
      <c r="D73" s="31" t="e">
        <f t="shared" si="22"/>
        <v>#REF!</v>
      </c>
      <c r="E73" s="18" t="e">
        <f t="shared" si="23"/>
        <v>#REF!</v>
      </c>
      <c r="F73" s="31" t="e">
        <f t="shared" si="24"/>
        <v>#REF!</v>
      </c>
      <c r="G73" s="34" t="e">
        <f t="shared" si="25"/>
        <v>#REF!</v>
      </c>
      <c r="H73" s="34" t="e">
        <f t="shared" si="26"/>
        <v>#REF!</v>
      </c>
      <c r="I73" s="31">
        <v>32</v>
      </c>
      <c r="J73" s="31">
        <f t="shared" si="27"/>
        <v>32</v>
      </c>
      <c r="K73" s="31" t="e">
        <f t="shared" si="28"/>
        <v>#REF!</v>
      </c>
      <c r="L73" s="31" t="e">
        <f t="shared" si="29"/>
        <v>#REF!</v>
      </c>
      <c r="M73" s="18"/>
      <c r="N73" s="18"/>
    </row>
    <row r="74" spans="1:14" x14ac:dyDescent="0.3">
      <c r="A74" s="20" t="s">
        <v>30</v>
      </c>
      <c r="B74" s="20">
        <f t="shared" si="20"/>
        <v>412143</v>
      </c>
      <c r="C74" s="18" t="e">
        <f t="shared" si="21"/>
        <v>#REF!</v>
      </c>
      <c r="D74" s="31" t="e">
        <f t="shared" si="22"/>
        <v>#REF!</v>
      </c>
      <c r="E74" s="18" t="e">
        <f t="shared" si="23"/>
        <v>#REF!</v>
      </c>
      <c r="F74" s="31" t="e">
        <f t="shared" si="24"/>
        <v>#REF!</v>
      </c>
      <c r="G74" s="34" t="e">
        <f t="shared" si="25"/>
        <v>#REF!</v>
      </c>
      <c r="H74" s="34" t="e">
        <f t="shared" si="26"/>
        <v>#REF!</v>
      </c>
      <c r="I74" s="31">
        <v>36.25</v>
      </c>
      <c r="J74" s="31">
        <f t="shared" si="27"/>
        <v>36.25</v>
      </c>
      <c r="K74" s="31" t="e">
        <f t="shared" si="28"/>
        <v>#REF!</v>
      </c>
      <c r="L74" s="31" t="e">
        <f t="shared" si="29"/>
        <v>#REF!</v>
      </c>
      <c r="M74" s="18"/>
      <c r="N74" s="18"/>
    </row>
    <row r="75" spans="1:14" x14ac:dyDescent="0.3">
      <c r="A75" s="20" t="s">
        <v>1</v>
      </c>
      <c r="B75" s="20">
        <f t="shared" si="20"/>
        <v>412152</v>
      </c>
      <c r="C75" s="18" t="e">
        <f t="shared" si="21"/>
        <v>#REF!</v>
      </c>
      <c r="D75" s="31" t="e">
        <f t="shared" si="22"/>
        <v>#REF!</v>
      </c>
      <c r="E75" s="18" t="e">
        <f t="shared" si="23"/>
        <v>#REF!</v>
      </c>
      <c r="F75" s="31" t="e">
        <f t="shared" si="24"/>
        <v>#REF!</v>
      </c>
      <c r="G75" s="34" t="e">
        <f t="shared" si="25"/>
        <v>#REF!</v>
      </c>
      <c r="H75" s="34" t="e">
        <f t="shared" si="26"/>
        <v>#REF!</v>
      </c>
      <c r="I75" s="31">
        <v>0.1</v>
      </c>
      <c r="J75" s="31">
        <f t="shared" si="27"/>
        <v>0.1</v>
      </c>
      <c r="K75" s="31" t="e">
        <f t="shared" si="28"/>
        <v>#REF!</v>
      </c>
      <c r="L75" s="31" t="e">
        <f t="shared" si="29"/>
        <v>#REF!</v>
      </c>
      <c r="M75" s="18"/>
      <c r="N75" s="18"/>
    </row>
    <row r="76" spans="1:14" x14ac:dyDescent="0.3">
      <c r="A76" s="20" t="s">
        <v>6</v>
      </c>
      <c r="B76" s="20">
        <f t="shared" si="20"/>
        <v>412153</v>
      </c>
      <c r="C76" s="18" t="e">
        <f t="shared" si="21"/>
        <v>#REF!</v>
      </c>
      <c r="D76" s="31" t="e">
        <f t="shared" si="22"/>
        <v>#REF!</v>
      </c>
      <c r="E76" s="18" t="e">
        <f t="shared" si="23"/>
        <v>#REF!</v>
      </c>
      <c r="F76" s="31" t="e">
        <f t="shared" si="24"/>
        <v>#REF!</v>
      </c>
      <c r="G76" s="34" t="e">
        <f t="shared" si="25"/>
        <v>#REF!</v>
      </c>
      <c r="H76" s="34" t="e">
        <f t="shared" si="26"/>
        <v>#REF!</v>
      </c>
      <c r="I76" s="31">
        <v>1</v>
      </c>
      <c r="J76" s="31">
        <f t="shared" si="27"/>
        <v>1</v>
      </c>
      <c r="K76" s="31" t="e">
        <f t="shared" si="28"/>
        <v>#REF!</v>
      </c>
      <c r="L76" s="31" t="e">
        <f t="shared" si="29"/>
        <v>#REF!</v>
      </c>
      <c r="M76" s="18"/>
      <c r="N76" s="18"/>
    </row>
    <row r="77" spans="1:14" x14ac:dyDescent="0.3">
      <c r="A77" s="20" t="s">
        <v>111</v>
      </c>
      <c r="B77" s="20">
        <f t="shared" ref="B77:B78" si="30">_xlfn.NUMBERVALUE(A77)</f>
        <v>415003</v>
      </c>
      <c r="C77" s="18" t="e">
        <f t="shared" si="21"/>
        <v>#REF!</v>
      </c>
      <c r="D77" s="31" t="e">
        <f t="shared" si="22"/>
        <v>#REF!</v>
      </c>
      <c r="E77" s="18" t="e">
        <f t="shared" si="23"/>
        <v>#REF!</v>
      </c>
      <c r="F77" s="31" t="e">
        <f t="shared" si="24"/>
        <v>#REF!</v>
      </c>
      <c r="G77" s="34" t="e">
        <f t="shared" ref="G77:G78" si="31">(E77/F77)-1</f>
        <v>#REF!</v>
      </c>
      <c r="H77" s="34" t="e">
        <f t="shared" ref="H77:H78" si="32">I77/F77</f>
        <v>#REF!</v>
      </c>
      <c r="I77" s="31">
        <v>1</v>
      </c>
      <c r="J77" s="31">
        <f t="shared" ref="J77:J78" si="33">IF(I77&lt;1,(ROUNDUP(I77*10,0)/10),(ROUND(I77*4,0)/4))</f>
        <v>1</v>
      </c>
      <c r="K77" s="31" t="e">
        <f t="shared" si="28"/>
        <v>#REF!</v>
      </c>
      <c r="L77" s="31" t="e">
        <f t="shared" si="29"/>
        <v>#REF!</v>
      </c>
      <c r="M77" s="18"/>
      <c r="N77" s="18"/>
    </row>
    <row r="78" spans="1:14" x14ac:dyDescent="0.3">
      <c r="A78" s="20" t="s">
        <v>105</v>
      </c>
      <c r="B78" s="20">
        <f t="shared" si="30"/>
        <v>412312</v>
      </c>
      <c r="C78" s="18" t="e">
        <f t="shared" si="21"/>
        <v>#REF!</v>
      </c>
      <c r="D78" s="31" t="e">
        <f t="shared" si="22"/>
        <v>#REF!</v>
      </c>
      <c r="E78" s="18" t="e">
        <f t="shared" si="23"/>
        <v>#REF!</v>
      </c>
      <c r="F78" s="31" t="e">
        <f t="shared" si="24"/>
        <v>#REF!</v>
      </c>
      <c r="G78" s="34" t="e">
        <f t="shared" si="31"/>
        <v>#REF!</v>
      </c>
      <c r="H78" s="34" t="e">
        <f t="shared" si="32"/>
        <v>#REF!</v>
      </c>
      <c r="I78" s="31">
        <v>1</v>
      </c>
      <c r="J78" s="31">
        <f t="shared" si="33"/>
        <v>1</v>
      </c>
      <c r="K78" s="31" t="e">
        <f t="shared" si="28"/>
        <v>#REF!</v>
      </c>
      <c r="L78" s="31" t="e">
        <f t="shared" si="29"/>
        <v>#REF!</v>
      </c>
      <c r="M78" s="18"/>
      <c r="N78" s="18"/>
    </row>
    <row r="79" spans="1:14" x14ac:dyDescent="0.3">
      <c r="A79" s="20" t="s">
        <v>108</v>
      </c>
      <c r="B79" s="20">
        <f t="shared" si="20"/>
        <v>412313</v>
      </c>
      <c r="C79" s="18" t="e">
        <f t="shared" si="21"/>
        <v>#REF!</v>
      </c>
      <c r="D79" s="31" t="e">
        <f t="shared" si="22"/>
        <v>#REF!</v>
      </c>
      <c r="E79" s="18" t="e">
        <f t="shared" si="23"/>
        <v>#REF!</v>
      </c>
      <c r="F79" s="31" t="e">
        <f t="shared" si="24"/>
        <v>#REF!</v>
      </c>
      <c r="G79" s="34" t="e">
        <f t="shared" si="25"/>
        <v>#REF!</v>
      </c>
      <c r="H79" s="34" t="e">
        <f t="shared" si="26"/>
        <v>#REF!</v>
      </c>
      <c r="I79" s="31">
        <v>1</v>
      </c>
      <c r="J79" s="31">
        <f t="shared" si="27"/>
        <v>1</v>
      </c>
      <c r="K79" s="31" t="e">
        <f t="shared" si="28"/>
        <v>#REF!</v>
      </c>
      <c r="L79" s="31" t="e">
        <f t="shared" si="29"/>
        <v>#REF!</v>
      </c>
      <c r="M79" s="18"/>
      <c r="N79" s="18"/>
    </row>
    <row r="80" spans="1:14" x14ac:dyDescent="0.3">
      <c r="A80" s="20" t="s">
        <v>76</v>
      </c>
      <c r="B80" s="20"/>
      <c r="C80" s="18" t="e">
        <f t="shared" si="21"/>
        <v>#REF!</v>
      </c>
      <c r="D80" s="31" t="e">
        <f t="shared" si="22"/>
        <v>#REF!</v>
      </c>
      <c r="E80" s="18" t="e">
        <f t="shared" si="23"/>
        <v>#REF!</v>
      </c>
      <c r="F80" s="31" t="e">
        <f t="shared" si="24"/>
        <v>#REF!</v>
      </c>
      <c r="G80" s="34" t="e">
        <f t="shared" si="25"/>
        <v>#REF!</v>
      </c>
      <c r="H80" s="34" t="e">
        <f t="shared" si="26"/>
        <v>#REF!</v>
      </c>
      <c r="I80" s="31">
        <v>34.5</v>
      </c>
      <c r="J80" s="31">
        <f t="shared" si="27"/>
        <v>34.5</v>
      </c>
      <c r="K80" s="31" t="e">
        <f t="shared" si="28"/>
        <v>#REF!</v>
      </c>
      <c r="L80" s="31" t="e">
        <f t="shared" si="29"/>
        <v>#REF!</v>
      </c>
      <c r="M80" s="18"/>
      <c r="N80" s="18"/>
    </row>
    <row r="81" spans="1:14" x14ac:dyDescent="0.3">
      <c r="A81" s="20" t="s">
        <v>85</v>
      </c>
      <c r="B81" s="20">
        <f t="shared" ref="B81:B86" si="34">_xlfn.NUMBERVALUE(A81)</f>
        <v>417002</v>
      </c>
      <c r="C81" s="18" t="e">
        <f t="shared" si="21"/>
        <v>#REF!</v>
      </c>
      <c r="D81" s="31" t="e">
        <f t="shared" si="22"/>
        <v>#REF!</v>
      </c>
      <c r="E81" s="18" t="e">
        <f t="shared" si="23"/>
        <v>#REF!</v>
      </c>
      <c r="F81" s="31" t="e">
        <f t="shared" si="24"/>
        <v>#REF!</v>
      </c>
      <c r="G81" s="34" t="e">
        <f t="shared" si="25"/>
        <v>#REF!</v>
      </c>
      <c r="H81" s="34" t="e">
        <f t="shared" si="26"/>
        <v>#REF!</v>
      </c>
      <c r="I81" s="31">
        <v>30.25</v>
      </c>
      <c r="J81" s="31">
        <f t="shared" si="27"/>
        <v>30.25</v>
      </c>
      <c r="K81" s="31" t="e">
        <f t="shared" si="28"/>
        <v>#REF!</v>
      </c>
      <c r="L81" s="31" t="e">
        <f t="shared" si="29"/>
        <v>#REF!</v>
      </c>
      <c r="M81" s="18"/>
      <c r="N81" s="18"/>
    </row>
    <row r="82" spans="1:14" x14ac:dyDescent="0.3">
      <c r="A82" s="20" t="s">
        <v>127</v>
      </c>
      <c r="B82" s="20">
        <f t="shared" si="34"/>
        <v>417003</v>
      </c>
      <c r="C82" s="18" t="e">
        <f t="shared" si="21"/>
        <v>#REF!</v>
      </c>
      <c r="D82" s="31" t="e">
        <f t="shared" si="22"/>
        <v>#REF!</v>
      </c>
      <c r="E82" s="18" t="e">
        <f t="shared" si="23"/>
        <v>#REF!</v>
      </c>
      <c r="F82" s="31" t="e">
        <f t="shared" si="24"/>
        <v>#REF!</v>
      </c>
      <c r="G82" s="37" t="e">
        <f t="shared" si="25"/>
        <v>#REF!</v>
      </c>
      <c r="H82" s="34" t="e">
        <f t="shared" si="26"/>
        <v>#REF!</v>
      </c>
      <c r="I82" s="31">
        <v>8.25</v>
      </c>
      <c r="J82" s="31">
        <f t="shared" si="27"/>
        <v>8.25</v>
      </c>
      <c r="K82" s="31" t="e">
        <f t="shared" si="28"/>
        <v>#REF!</v>
      </c>
      <c r="L82" s="31" t="e">
        <f t="shared" si="29"/>
        <v>#REF!</v>
      </c>
      <c r="M82" s="18"/>
      <c r="N82" s="18"/>
    </row>
    <row r="83" spans="1:14" ht="15" customHeight="1" x14ac:dyDescent="0.3">
      <c r="A83" s="20" t="s">
        <v>90</v>
      </c>
      <c r="B83" s="20">
        <f t="shared" si="34"/>
        <v>417010</v>
      </c>
      <c r="C83" s="18" t="e">
        <f t="shared" si="21"/>
        <v>#REF!</v>
      </c>
      <c r="D83" s="31" t="e">
        <f t="shared" si="22"/>
        <v>#REF!</v>
      </c>
      <c r="E83" s="18" t="e">
        <f t="shared" si="23"/>
        <v>#REF!</v>
      </c>
      <c r="F83" s="31" t="e">
        <f t="shared" si="24"/>
        <v>#REF!</v>
      </c>
      <c r="G83" s="37" t="e">
        <f t="shared" si="25"/>
        <v>#REF!</v>
      </c>
      <c r="H83" s="34" t="e">
        <f t="shared" si="26"/>
        <v>#REF!</v>
      </c>
      <c r="I83" s="31">
        <v>30</v>
      </c>
      <c r="J83" s="31">
        <f t="shared" si="27"/>
        <v>30</v>
      </c>
      <c r="K83" s="31" t="e">
        <f t="shared" si="28"/>
        <v>#REF!</v>
      </c>
      <c r="L83" s="31" t="e">
        <f t="shared" si="29"/>
        <v>#REF!</v>
      </c>
      <c r="M83" s="18"/>
      <c r="N83" s="18"/>
    </row>
    <row r="84" spans="1:14" x14ac:dyDescent="0.3">
      <c r="A84" s="20" t="s">
        <v>87</v>
      </c>
      <c r="B84" s="20">
        <f t="shared" si="34"/>
        <v>417014</v>
      </c>
      <c r="C84" s="18" t="e">
        <f t="shared" si="21"/>
        <v>#REF!</v>
      </c>
      <c r="D84" s="31" t="e">
        <f t="shared" si="22"/>
        <v>#REF!</v>
      </c>
      <c r="E84" s="18" t="e">
        <f t="shared" si="23"/>
        <v>#REF!</v>
      </c>
      <c r="F84" s="31" t="e">
        <f t="shared" si="24"/>
        <v>#REF!</v>
      </c>
      <c r="G84" s="34" t="e">
        <f t="shared" si="25"/>
        <v>#REF!</v>
      </c>
      <c r="H84" s="34" t="e">
        <f t="shared" si="26"/>
        <v>#REF!</v>
      </c>
      <c r="I84" s="31">
        <v>33.5</v>
      </c>
      <c r="J84" s="31">
        <f t="shared" si="27"/>
        <v>33.5</v>
      </c>
      <c r="K84" s="31" t="e">
        <f t="shared" si="28"/>
        <v>#REF!</v>
      </c>
      <c r="L84" s="31" t="e">
        <f t="shared" si="29"/>
        <v>#REF!</v>
      </c>
      <c r="M84" s="18"/>
      <c r="N84" s="18"/>
    </row>
    <row r="85" spans="1:14" x14ac:dyDescent="0.3">
      <c r="A85" s="20" t="s">
        <v>196</v>
      </c>
      <c r="B85" s="20">
        <f t="shared" si="34"/>
        <v>417039</v>
      </c>
      <c r="C85" s="18" t="e">
        <f t="shared" si="21"/>
        <v>#REF!</v>
      </c>
      <c r="D85" s="31" t="e">
        <f t="shared" si="22"/>
        <v>#REF!</v>
      </c>
      <c r="E85" s="18" t="e">
        <f t="shared" si="23"/>
        <v>#REF!</v>
      </c>
      <c r="F85" s="31" t="e">
        <f t="shared" si="24"/>
        <v>#REF!</v>
      </c>
      <c r="G85" s="34" t="e">
        <f t="shared" ref="G85" si="35">(E85/F85)-1</f>
        <v>#REF!</v>
      </c>
      <c r="H85" s="34" t="e">
        <f t="shared" ref="H85" si="36">I85/F85</f>
        <v>#REF!</v>
      </c>
      <c r="I85" s="31"/>
      <c r="J85" s="31">
        <f t="shared" ref="J85" si="37">IF(I85&lt;1,(ROUNDUP(I85*10,0)/10),(ROUND(I85*4,0)/4))</f>
        <v>0</v>
      </c>
      <c r="K85" s="31" t="e">
        <f t="shared" si="28"/>
        <v>#REF!</v>
      </c>
      <c r="L85" s="31" t="e">
        <f t="shared" si="29"/>
        <v>#REF!</v>
      </c>
      <c r="M85" s="18"/>
      <c r="N85" s="18"/>
    </row>
    <row r="86" spans="1:14" x14ac:dyDescent="0.3">
      <c r="A86" s="20" t="s">
        <v>194</v>
      </c>
      <c r="B86" s="20">
        <f t="shared" si="34"/>
        <v>412321</v>
      </c>
      <c r="C86" s="18" t="e">
        <f>VLOOKUP($A86,Master,2,FALSE)</f>
        <v>#REF!</v>
      </c>
      <c r="D86" s="31" t="e">
        <f>(_xlfn.NUMBERVALUE(VLOOKUP($A86,Master,13,FALSE)))/100</f>
        <v>#REF!</v>
      </c>
      <c r="E86" s="18" t="e">
        <f>_xlfn.NUMBERVALUE(VLOOKUP($A86,Master,5,FALSE))</f>
        <v>#REF!</v>
      </c>
      <c r="F86" s="31" t="e">
        <f>_xlfn.NUMBERVALUE(VLOOKUP($A86,Master,4,FALSE))</f>
        <v>#REF!</v>
      </c>
      <c r="G86" s="34" t="e">
        <f>(E86/F86)-1</f>
        <v>#REF!</v>
      </c>
      <c r="H86" s="34" t="e">
        <f>I86/F86</f>
        <v>#REF!</v>
      </c>
      <c r="I86" s="31"/>
      <c r="J86" s="31">
        <f>IF(I86&lt;1,(ROUNDUP(I86*10,0)/10),(ROUND(I86*4,0)/4))</f>
        <v>0</v>
      </c>
      <c r="K86" s="31" t="e">
        <f>_xlfn.NUMBERVALUE(VLOOKUP($A86,Master,12,FALSE))</f>
        <v>#REF!</v>
      </c>
      <c r="L86" s="31" t="e">
        <f>_xlfn.NUMBERVALUE(VLOOKUP($A86,Master,11,FALSE))</f>
        <v>#REF!</v>
      </c>
      <c r="M86" s="18"/>
      <c r="N86" s="18"/>
    </row>
  </sheetData>
  <sortState ref="A3:L82">
    <sortCondition ref="A3:A82"/>
  </sortState>
  <conditionalFormatting sqref="E3 D85:D86 D64:D76">
    <cfRule type="expression" dxfId="4" priority="9">
      <formula>"IF(($D$3/$C$3)&gt;.15)"</formula>
    </cfRule>
  </conditionalFormatting>
  <conditionalFormatting sqref="D3:D63 D80:D84">
    <cfRule type="expression" dxfId="3" priority="6">
      <formula>"IF(($D$3/$C$3)&gt;.15)"</formula>
    </cfRule>
  </conditionalFormatting>
  <conditionalFormatting sqref="D79">
    <cfRule type="expression" dxfId="2" priority="4">
      <formula>"IF(($D$3/$C$3)&gt;.15)"</formula>
    </cfRule>
  </conditionalFormatting>
  <conditionalFormatting sqref="D77">
    <cfRule type="expression" dxfId="1" priority="2">
      <formula>"IF(($D$3/$C$3)&gt;.15)"</formula>
    </cfRule>
  </conditionalFormatting>
  <conditionalFormatting sqref="D78">
    <cfRule type="expression" dxfId="0" priority="1">
      <formula>"IF(($D$3/$C$3)&gt;.15)"</formula>
    </cfRule>
  </conditionalFormatting>
  <pageMargins left="0.45" right="0.4" top="1.1499999999999999" bottom="0.85" header="0.3" footer="0.3"/>
  <pageSetup fitToHeight="0" orientation="portrait" r:id="rId1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showGridLines="0" view="pageLayout" zoomScaleNormal="100" workbookViewId="0">
      <selection activeCell="J14" sqref="J14"/>
    </sheetView>
  </sheetViews>
  <sheetFormatPr defaultColWidth="9.109375" defaultRowHeight="14.4" x14ac:dyDescent="0.3"/>
  <cols>
    <col min="1" max="1" width="8.109375" customWidth="1"/>
    <col min="2" max="2" width="59.33203125" customWidth="1"/>
    <col min="3" max="3" width="7.5546875" hidden="1" customWidth="1"/>
    <col min="4" max="4" width="9.44140625" style="49" hidden="1" customWidth="1"/>
    <col min="5" max="7" width="9" hidden="1" customWidth="1"/>
    <col min="8" max="9" width="11.44140625" style="22" hidden="1" customWidth="1"/>
    <col min="10" max="10" width="10.33203125" style="22" hidden="1" customWidth="1"/>
    <col min="11" max="11" width="11.44140625" style="22" customWidth="1"/>
    <col min="12" max="12" width="7" customWidth="1"/>
    <col min="13" max="13" width="10.33203125" customWidth="1"/>
  </cols>
  <sheetData>
    <row r="2" spans="1:13" ht="18.75" customHeight="1" x14ac:dyDescent="0.35">
      <c r="A2" s="27" t="s">
        <v>179</v>
      </c>
      <c r="C2" s="11" t="s">
        <v>191</v>
      </c>
      <c r="D2" s="11" t="s">
        <v>186</v>
      </c>
      <c r="E2" s="11" t="s">
        <v>177</v>
      </c>
      <c r="F2" s="11" t="s">
        <v>187</v>
      </c>
      <c r="G2" s="11" t="s">
        <v>178</v>
      </c>
      <c r="H2" s="45" t="s">
        <v>190</v>
      </c>
      <c r="I2" s="45" t="s">
        <v>189</v>
      </c>
      <c r="J2" s="29" t="s">
        <v>188</v>
      </c>
      <c r="K2" s="29" t="s">
        <v>138</v>
      </c>
      <c r="L2" s="6" t="s">
        <v>139</v>
      </c>
      <c r="M2" s="6" t="s">
        <v>140</v>
      </c>
    </row>
    <row r="3" spans="1:13" x14ac:dyDescent="0.3">
      <c r="A3" s="19" t="s">
        <v>109</v>
      </c>
      <c r="B3" s="9" t="e">
        <f t="shared" ref="B3:B9" si="0">VLOOKUP($A3,Master,2,FALSE)</f>
        <v>#REF!</v>
      </c>
      <c r="C3" s="52" t="e">
        <f t="shared" ref="C3:C9" si="1">(_xlfn.NUMBERVALUE(VLOOKUP($A3,Master,13,FALSE)))/100</f>
        <v>#REF!</v>
      </c>
      <c r="D3" s="47" t="e">
        <f t="shared" ref="D3:D9" si="2">_xlfn.NUMBERVALUE(VLOOKUP($A3,Master,5,FALSE))</f>
        <v>#REF!</v>
      </c>
      <c r="E3" s="9" t="e">
        <f t="shared" ref="E3:E9" si="3">VLOOKUP($A3,Master,4,FALSE)</f>
        <v>#REF!</v>
      </c>
      <c r="F3" s="36" t="e">
        <f>(D3/E3)-1</f>
        <v>#REF!</v>
      </c>
      <c r="G3" s="21">
        <v>5.5</v>
      </c>
      <c r="H3" s="24" t="e">
        <f t="shared" ref="H3:H9" si="4">E3*G3</f>
        <v>#REF!</v>
      </c>
      <c r="I3" s="25" t="e">
        <f>IF(H3&lt;1,(ROUND(H3*10,0)/10),(ROUND(H3*4,0)/4))</f>
        <v>#REF!</v>
      </c>
      <c r="J3" s="46" t="e">
        <f t="shared" ref="J3:J9" si="5">_xlfn.NUMBERVALUE(VLOOKUP($A3,Master,12,FALSE))</f>
        <v>#REF!</v>
      </c>
      <c r="K3" s="46" t="e">
        <f t="shared" ref="K3:K9" si="6">_xlfn.NUMBERVALUE(VLOOKUP($A3,Master,11,FALSE))</f>
        <v>#REF!</v>
      </c>
      <c r="L3" s="9"/>
      <c r="M3" s="9"/>
    </row>
    <row r="4" spans="1:13" x14ac:dyDescent="0.3">
      <c r="A4" s="20" t="s">
        <v>110</v>
      </c>
      <c r="B4" s="18" t="e">
        <f t="shared" si="0"/>
        <v>#REF!</v>
      </c>
      <c r="C4" s="53" t="e">
        <f t="shared" si="1"/>
        <v>#REF!</v>
      </c>
      <c r="D4" s="48" t="e">
        <f t="shared" si="2"/>
        <v>#REF!</v>
      </c>
      <c r="E4" s="18" t="e">
        <f t="shared" si="3"/>
        <v>#REF!</v>
      </c>
      <c r="F4" s="34" t="e">
        <f>(D4/E4)-1</f>
        <v>#REF!</v>
      </c>
      <c r="G4" s="26">
        <v>5.5</v>
      </c>
      <c r="H4" s="25" t="e">
        <f t="shared" si="4"/>
        <v>#REF!</v>
      </c>
      <c r="I4" s="25" t="e">
        <f t="shared" ref="I4" si="7">IF(H4&lt;1,(ROUND(H4*10,0)/10),(ROUND(H4*4,0)/4))</f>
        <v>#REF!</v>
      </c>
      <c r="J4" s="46" t="e">
        <f t="shared" si="5"/>
        <v>#REF!</v>
      </c>
      <c r="K4" s="46" t="e">
        <f t="shared" si="6"/>
        <v>#REF!</v>
      </c>
      <c r="L4" s="18"/>
      <c r="M4" s="18"/>
    </row>
    <row r="5" spans="1:13" x14ac:dyDescent="0.3">
      <c r="A5" s="20" t="s">
        <v>104</v>
      </c>
      <c r="B5" s="18" t="e">
        <f t="shared" si="0"/>
        <v>#REF!</v>
      </c>
      <c r="C5" s="53" t="e">
        <f t="shared" si="1"/>
        <v>#REF!</v>
      </c>
      <c r="D5" s="48" t="e">
        <f t="shared" si="2"/>
        <v>#REF!</v>
      </c>
      <c r="E5" s="18" t="e">
        <f t="shared" si="3"/>
        <v>#REF!</v>
      </c>
      <c r="F5" s="34" t="e">
        <f t="shared" ref="F5:F9" si="8">(D5/E5)-1</f>
        <v>#REF!</v>
      </c>
      <c r="G5" s="26">
        <v>5.5</v>
      </c>
      <c r="H5" s="25" t="e">
        <f t="shared" si="4"/>
        <v>#REF!</v>
      </c>
      <c r="I5" s="25" t="e">
        <f t="shared" ref="I5:I8" si="9">IF(H5&lt;1,(ROUND(H5*10,0)/10),(ROUND(H5*4,0)/4))</f>
        <v>#REF!</v>
      </c>
      <c r="J5" s="46" t="e">
        <f t="shared" si="5"/>
        <v>#REF!</v>
      </c>
      <c r="K5" s="46" t="e">
        <f t="shared" si="6"/>
        <v>#REF!</v>
      </c>
      <c r="L5" s="18"/>
      <c r="M5" s="18"/>
    </row>
    <row r="6" spans="1:13" x14ac:dyDescent="0.3">
      <c r="A6" s="20" t="s">
        <v>95</v>
      </c>
      <c r="B6" s="18" t="e">
        <f t="shared" si="0"/>
        <v>#REF!</v>
      </c>
      <c r="C6" s="53" t="e">
        <f t="shared" si="1"/>
        <v>#REF!</v>
      </c>
      <c r="D6" s="48" t="e">
        <f t="shared" si="2"/>
        <v>#REF!</v>
      </c>
      <c r="E6" s="18" t="e">
        <f t="shared" si="3"/>
        <v>#REF!</v>
      </c>
      <c r="F6" s="34" t="e">
        <f t="shared" si="8"/>
        <v>#REF!</v>
      </c>
      <c r="G6" s="26">
        <v>5.5</v>
      </c>
      <c r="H6" s="25" t="e">
        <f t="shared" si="4"/>
        <v>#REF!</v>
      </c>
      <c r="I6" s="25" t="e">
        <f t="shared" si="9"/>
        <v>#REF!</v>
      </c>
      <c r="J6" s="46" t="e">
        <f t="shared" si="5"/>
        <v>#REF!</v>
      </c>
      <c r="K6" s="46" t="e">
        <f t="shared" si="6"/>
        <v>#REF!</v>
      </c>
      <c r="L6" s="18"/>
      <c r="M6" s="18"/>
    </row>
    <row r="7" spans="1:13" x14ac:dyDescent="0.3">
      <c r="A7" s="20" t="s">
        <v>86</v>
      </c>
      <c r="B7" s="18" t="e">
        <f t="shared" si="0"/>
        <v>#REF!</v>
      </c>
      <c r="C7" s="53" t="e">
        <f t="shared" si="1"/>
        <v>#REF!</v>
      </c>
      <c r="D7" s="48" t="e">
        <f t="shared" si="2"/>
        <v>#REF!</v>
      </c>
      <c r="E7" s="18" t="e">
        <f t="shared" si="3"/>
        <v>#REF!</v>
      </c>
      <c r="F7" s="34" t="e">
        <f t="shared" si="8"/>
        <v>#REF!</v>
      </c>
      <c r="G7" s="26">
        <v>5.5</v>
      </c>
      <c r="H7" s="25" t="e">
        <f t="shared" si="4"/>
        <v>#REF!</v>
      </c>
      <c r="I7" s="25" t="e">
        <f t="shared" si="9"/>
        <v>#REF!</v>
      </c>
      <c r="J7" s="46" t="e">
        <f t="shared" si="5"/>
        <v>#REF!</v>
      </c>
      <c r="K7" s="46" t="e">
        <f t="shared" si="6"/>
        <v>#REF!</v>
      </c>
      <c r="L7" s="18"/>
      <c r="M7" s="18"/>
    </row>
    <row r="8" spans="1:13" x14ac:dyDescent="0.3">
      <c r="A8" s="20" t="s">
        <v>96</v>
      </c>
      <c r="B8" s="18" t="e">
        <f t="shared" si="0"/>
        <v>#REF!</v>
      </c>
      <c r="C8" s="53" t="e">
        <f t="shared" si="1"/>
        <v>#REF!</v>
      </c>
      <c r="D8" s="48" t="e">
        <f t="shared" si="2"/>
        <v>#REF!</v>
      </c>
      <c r="E8" s="18" t="e">
        <f t="shared" si="3"/>
        <v>#REF!</v>
      </c>
      <c r="F8" s="34" t="e">
        <f t="shared" si="8"/>
        <v>#REF!</v>
      </c>
      <c r="G8" s="26">
        <v>5.5</v>
      </c>
      <c r="H8" s="25" t="e">
        <f t="shared" si="4"/>
        <v>#REF!</v>
      </c>
      <c r="I8" s="25" t="e">
        <f t="shared" si="9"/>
        <v>#REF!</v>
      </c>
      <c r="J8" s="46" t="e">
        <f t="shared" si="5"/>
        <v>#REF!</v>
      </c>
      <c r="K8" s="46" t="e">
        <f t="shared" si="6"/>
        <v>#REF!</v>
      </c>
      <c r="L8" s="18"/>
      <c r="M8" s="18"/>
    </row>
    <row r="9" spans="1:13" x14ac:dyDescent="0.3">
      <c r="A9" s="20" t="s">
        <v>128</v>
      </c>
      <c r="B9" s="18" t="e">
        <f t="shared" si="0"/>
        <v>#REF!</v>
      </c>
      <c r="C9" s="53" t="e">
        <f t="shared" si="1"/>
        <v>#REF!</v>
      </c>
      <c r="D9" s="48" t="e">
        <f t="shared" si="2"/>
        <v>#REF!</v>
      </c>
      <c r="E9" s="18" t="e">
        <f t="shared" si="3"/>
        <v>#REF!</v>
      </c>
      <c r="F9" s="34" t="e">
        <f t="shared" si="8"/>
        <v>#REF!</v>
      </c>
      <c r="G9" s="26">
        <v>5.5</v>
      </c>
      <c r="H9" s="25" t="e">
        <f t="shared" si="4"/>
        <v>#REF!</v>
      </c>
      <c r="I9" s="25" t="e">
        <f t="shared" ref="I9" si="10">IF(H9&lt;1,(ROUND(H9*10,0)/10),(ROUND(H9*4,0)/4))</f>
        <v>#REF!</v>
      </c>
      <c r="J9" s="46" t="e">
        <f t="shared" si="5"/>
        <v>#REF!</v>
      </c>
      <c r="K9" s="46" t="e">
        <f t="shared" si="6"/>
        <v>#REF!</v>
      </c>
      <c r="L9" s="18"/>
      <c r="M9" s="18"/>
    </row>
    <row r="10" spans="1:13" x14ac:dyDescent="0.3">
      <c r="H10"/>
      <c r="I10"/>
      <c r="J10"/>
      <c r="K10"/>
    </row>
    <row r="11" spans="1:13" ht="18" x14ac:dyDescent="0.35">
      <c r="A11" s="27" t="s">
        <v>180</v>
      </c>
      <c r="E11" s="11"/>
      <c r="F11" s="11"/>
      <c r="G11" s="11"/>
      <c r="H11" s="23"/>
      <c r="I11" s="23"/>
      <c r="J11" s="23"/>
      <c r="K11" s="29" t="s">
        <v>138</v>
      </c>
      <c r="L11" s="6" t="s">
        <v>139</v>
      </c>
      <c r="M11" s="6" t="s">
        <v>140</v>
      </c>
    </row>
    <row r="12" spans="1:13" x14ac:dyDescent="0.3">
      <c r="A12" s="19" t="s">
        <v>76</v>
      </c>
      <c r="B12" s="9" t="e">
        <f t="shared" ref="B12:B16" si="11">VLOOKUP($A12,Master,2,FALSE)</f>
        <v>#REF!</v>
      </c>
      <c r="C12" s="52" t="e">
        <f>(_xlfn.NUMBERVALUE(VLOOKUP($A12,Master,13,FALSE)))/100</f>
        <v>#REF!</v>
      </c>
      <c r="D12" s="47" t="e">
        <f>_xlfn.NUMBERVALUE(VLOOKUP($A12,Master,5,FALSE))</f>
        <v>#REF!</v>
      </c>
      <c r="E12" s="9" t="e">
        <f t="shared" ref="E12:E16" si="12">VLOOKUP($A12,Master,4,FALSE)</f>
        <v>#REF!</v>
      </c>
      <c r="F12" s="36" t="e">
        <f>(D12/E12)-1</f>
        <v>#REF!</v>
      </c>
      <c r="G12" s="21">
        <v>5.5</v>
      </c>
      <c r="H12" s="24" t="e">
        <f>E12*G12</f>
        <v>#REF!</v>
      </c>
      <c r="I12" s="25" t="e">
        <f>IF(H12&lt;1,(ROUND(H12*10,0)/10),(ROUND(H12*4,0)/4))</f>
        <v>#REF!</v>
      </c>
      <c r="J12" s="46" t="e">
        <f>_xlfn.NUMBERVALUE(VLOOKUP($A12,Master,12,FALSE))</f>
        <v>#REF!</v>
      </c>
      <c r="K12" s="46" t="e">
        <f>_xlfn.NUMBERVALUE(VLOOKUP($A12,Master,11,FALSE))</f>
        <v>#REF!</v>
      </c>
      <c r="L12" s="9"/>
      <c r="M12" s="9"/>
    </row>
    <row r="13" spans="1:13" x14ac:dyDescent="0.3">
      <c r="A13" s="20" t="s">
        <v>83</v>
      </c>
      <c r="B13" s="18" t="e">
        <f t="shared" si="11"/>
        <v>#REF!</v>
      </c>
      <c r="C13" s="53" t="e">
        <f>(_xlfn.NUMBERVALUE(VLOOKUP($A13,Master,13,FALSE)))/100</f>
        <v>#REF!</v>
      </c>
      <c r="D13" s="48" t="e">
        <f>_xlfn.NUMBERVALUE(VLOOKUP($A13,Master,5,FALSE))</f>
        <v>#REF!</v>
      </c>
      <c r="E13" s="18" t="e">
        <f>VLOOKUP($A13,Master,4,FALSE)</f>
        <v>#REF!</v>
      </c>
      <c r="F13" s="34" t="e">
        <f>(D13/E13)-1</f>
        <v>#REF!</v>
      </c>
      <c r="G13" s="26">
        <v>5.5</v>
      </c>
      <c r="H13" s="25" t="e">
        <f>E13*G13</f>
        <v>#REF!</v>
      </c>
      <c r="I13" s="25" t="e">
        <f>IF(H13&lt;1,(ROUND(H13*10,0)/10),(ROUND(H13*4,0)/4))</f>
        <v>#REF!</v>
      </c>
      <c r="J13" s="51" t="e">
        <f>_xlfn.NUMBERVALUE(VLOOKUP($A13,Master,12,FALSE))</f>
        <v>#REF!</v>
      </c>
      <c r="K13" s="51" t="e">
        <f>_xlfn.NUMBERVALUE(VLOOKUP($A13,Master,11,FALSE))</f>
        <v>#REF!</v>
      </c>
      <c r="L13" s="18"/>
      <c r="M13" s="18"/>
    </row>
    <row r="14" spans="1:13" x14ac:dyDescent="0.3">
      <c r="A14" s="20" t="s">
        <v>84</v>
      </c>
      <c r="B14" s="18" t="e">
        <f t="shared" si="11"/>
        <v>#REF!</v>
      </c>
      <c r="C14" s="53" t="e">
        <f>(_xlfn.NUMBERVALUE(VLOOKUP($A14,Master,13,FALSE)))/100</f>
        <v>#REF!</v>
      </c>
      <c r="D14" s="48" t="e">
        <f>_xlfn.NUMBERVALUE(VLOOKUP($A14,Master,5,FALSE))</f>
        <v>#REF!</v>
      </c>
      <c r="E14" s="18" t="e">
        <f t="shared" si="12"/>
        <v>#REF!</v>
      </c>
      <c r="F14" s="34" t="e">
        <f t="shared" ref="F14:F16" si="13">(D14/E14)-1</f>
        <v>#REF!</v>
      </c>
      <c r="G14" s="26">
        <v>5.5</v>
      </c>
      <c r="H14" s="25" t="e">
        <f>E14*G14</f>
        <v>#REF!</v>
      </c>
      <c r="I14" s="25" t="e">
        <f t="shared" ref="I14:I16" si="14">IF(H14&lt;1,(ROUND(H14*10,0)/10),(ROUND(H14*4,0)/4))</f>
        <v>#REF!</v>
      </c>
      <c r="J14" s="51" t="e">
        <f>_xlfn.NUMBERVALUE(VLOOKUP($A14,Master,12,FALSE))</f>
        <v>#REF!</v>
      </c>
      <c r="K14" s="51" t="e">
        <f>_xlfn.NUMBERVALUE(VLOOKUP($A14,Master,11,FALSE))</f>
        <v>#REF!</v>
      </c>
      <c r="L14" s="18"/>
      <c r="M14" s="18"/>
    </row>
    <row r="15" spans="1:13" x14ac:dyDescent="0.3">
      <c r="A15" s="20" t="s">
        <v>75</v>
      </c>
      <c r="B15" s="18" t="e">
        <f t="shared" si="11"/>
        <v>#REF!</v>
      </c>
      <c r="C15" s="53" t="e">
        <f>(_xlfn.NUMBERVALUE(VLOOKUP($A15,Master,13,FALSE)))/100</f>
        <v>#REF!</v>
      </c>
      <c r="D15" s="48" t="e">
        <f>_xlfn.NUMBERVALUE(VLOOKUP($A15,Master,5,FALSE))</f>
        <v>#REF!</v>
      </c>
      <c r="E15" s="18" t="e">
        <f t="shared" si="12"/>
        <v>#REF!</v>
      </c>
      <c r="F15" s="34" t="e">
        <f t="shared" si="13"/>
        <v>#REF!</v>
      </c>
      <c r="G15" s="26">
        <v>5.5</v>
      </c>
      <c r="H15" s="25" t="e">
        <f>E15*G15</f>
        <v>#REF!</v>
      </c>
      <c r="I15" s="25" t="e">
        <f t="shared" si="14"/>
        <v>#REF!</v>
      </c>
      <c r="J15" s="51" t="e">
        <f>_xlfn.NUMBERVALUE(VLOOKUP($A15,Master,12,FALSE))</f>
        <v>#REF!</v>
      </c>
      <c r="K15" s="51" t="e">
        <f>_xlfn.NUMBERVALUE(VLOOKUP($A15,Master,11,FALSE))</f>
        <v>#REF!</v>
      </c>
      <c r="L15" s="18"/>
      <c r="M15" s="18"/>
    </row>
    <row r="16" spans="1:13" x14ac:dyDescent="0.3">
      <c r="A16" s="20" t="s">
        <v>158</v>
      </c>
      <c r="B16" s="18" t="e">
        <f t="shared" si="11"/>
        <v>#REF!</v>
      </c>
      <c r="C16" s="53" t="e">
        <f>(_xlfn.NUMBERVALUE(VLOOKUP($A16,Master,13,FALSE)))/100</f>
        <v>#REF!</v>
      </c>
      <c r="D16" s="48" t="e">
        <f>_xlfn.NUMBERVALUE(VLOOKUP($A16,Master,5,FALSE))</f>
        <v>#REF!</v>
      </c>
      <c r="E16" s="18" t="e">
        <f t="shared" si="12"/>
        <v>#REF!</v>
      </c>
      <c r="F16" s="34" t="e">
        <f t="shared" si="13"/>
        <v>#REF!</v>
      </c>
      <c r="G16" s="26">
        <v>5.5</v>
      </c>
      <c r="H16" s="25" t="e">
        <f>E16*G16</f>
        <v>#REF!</v>
      </c>
      <c r="I16" s="25" t="e">
        <f t="shared" si="14"/>
        <v>#REF!</v>
      </c>
      <c r="J16" s="51" t="e">
        <f>_xlfn.NUMBERVALUE(VLOOKUP($A16,Master,12,FALSE))</f>
        <v>#REF!</v>
      </c>
      <c r="K16" s="51" t="e">
        <f>_xlfn.NUMBERVALUE(VLOOKUP($A16,Master,11,FALSE))</f>
        <v>#REF!</v>
      </c>
      <c r="L16" s="18"/>
      <c r="M16" s="18"/>
    </row>
    <row r="17" spans="1:13" ht="15" customHeight="1" x14ac:dyDescent="0.3">
      <c r="H17"/>
      <c r="I17"/>
      <c r="J17"/>
      <c r="K17"/>
    </row>
    <row r="18" spans="1:13" ht="18" x14ac:dyDescent="0.35">
      <c r="A18" s="27" t="s">
        <v>181</v>
      </c>
      <c r="E18" s="11"/>
      <c r="F18" s="11"/>
      <c r="G18" s="11"/>
      <c r="H18" s="23"/>
      <c r="I18" s="23"/>
      <c r="J18" s="23"/>
      <c r="K18" s="29" t="s">
        <v>138</v>
      </c>
      <c r="L18" s="6" t="s">
        <v>139</v>
      </c>
      <c r="M18" s="6" t="s">
        <v>140</v>
      </c>
    </row>
    <row r="19" spans="1:13" x14ac:dyDescent="0.3">
      <c r="A19" s="19" t="s">
        <v>113</v>
      </c>
      <c r="B19" s="9" t="e">
        <f t="shared" ref="B19" si="15">VLOOKUP($A19,Master,2,FALSE)</f>
        <v>#REF!</v>
      </c>
      <c r="C19" s="52" t="e">
        <f>(_xlfn.NUMBERVALUE(VLOOKUP($A19,Master,13,FALSE)))/100</f>
        <v>#REF!</v>
      </c>
      <c r="D19" s="47" t="e">
        <f>_xlfn.NUMBERVALUE(VLOOKUP($A19,Master,5,FALSE))</f>
        <v>#REF!</v>
      </c>
      <c r="E19" s="9" t="e">
        <f t="shared" ref="E19" si="16">VLOOKUP($A19,Master,4,FALSE)</f>
        <v>#REF!</v>
      </c>
      <c r="F19" s="36" t="e">
        <f>(D19/E19)-1</f>
        <v>#REF!</v>
      </c>
      <c r="G19" s="21">
        <v>5.5</v>
      </c>
      <c r="H19" s="24" t="e">
        <f>E19*G19</f>
        <v>#REF!</v>
      </c>
      <c r="I19" s="25" t="e">
        <f>IF(H19&lt;1,(ROUND(H19*10,0)/10),(ROUND(H19*4,0)/4))</f>
        <v>#REF!</v>
      </c>
      <c r="J19" s="46" t="e">
        <f>_xlfn.NUMBERVALUE(VLOOKUP($A19,Master,12,FALSE))</f>
        <v>#REF!</v>
      </c>
      <c r="K19" s="46" t="e">
        <f>_xlfn.NUMBERVALUE(VLOOKUP($A19,Master,11,FALSE))</f>
        <v>#REF!</v>
      </c>
      <c r="L19" s="9"/>
      <c r="M19" s="9"/>
    </row>
    <row r="20" spans="1:13" x14ac:dyDescent="0.3">
      <c r="A20" s="54"/>
      <c r="B20" s="5"/>
      <c r="C20" s="55"/>
      <c r="D20" s="56"/>
      <c r="E20" s="5"/>
      <c r="F20" s="57"/>
      <c r="G20" s="58"/>
      <c r="H20" s="59"/>
      <c r="I20" s="59"/>
      <c r="J20" s="59"/>
      <c r="K20" s="59"/>
      <c r="L20" s="5"/>
      <c r="M20" s="5"/>
    </row>
    <row r="21" spans="1:13" ht="18" x14ac:dyDescent="0.35">
      <c r="A21" s="27" t="s">
        <v>182</v>
      </c>
      <c r="E21" s="11"/>
      <c r="F21" s="11"/>
      <c r="G21" s="11"/>
      <c r="H21" s="23"/>
      <c r="I21" s="23"/>
      <c r="J21" s="23"/>
      <c r="K21" s="29" t="s">
        <v>138</v>
      </c>
      <c r="L21" s="6" t="s">
        <v>139</v>
      </c>
      <c r="M21" s="6" t="s">
        <v>140</v>
      </c>
    </row>
    <row r="22" spans="1:13" x14ac:dyDescent="0.3">
      <c r="A22" s="19" t="s">
        <v>121</v>
      </c>
      <c r="B22" s="9" t="e">
        <f t="shared" ref="B22" si="17">VLOOKUP($A22,Master,2,FALSE)</f>
        <v>#REF!</v>
      </c>
      <c r="C22" s="52" t="e">
        <f>(_xlfn.NUMBERVALUE(VLOOKUP($A22,Master,13,FALSE)))/100</f>
        <v>#REF!</v>
      </c>
      <c r="D22" s="47" t="e">
        <f>_xlfn.NUMBERVALUE(VLOOKUP($A22,Master,5,FALSE))</f>
        <v>#REF!</v>
      </c>
      <c r="E22" s="9" t="e">
        <f t="shared" ref="E22" si="18">VLOOKUP($A22,Master,4,FALSE)</f>
        <v>#REF!</v>
      </c>
      <c r="F22" s="36" t="e">
        <f>(D22/E22)-1</f>
        <v>#REF!</v>
      </c>
      <c r="G22" s="21">
        <v>5.5</v>
      </c>
      <c r="H22" s="24" t="e">
        <f>E22*G22</f>
        <v>#REF!</v>
      </c>
      <c r="I22" s="25" t="e">
        <f>IF(H22&lt;1,(ROUND(H22*10,0)/10),(ROUND(H22*4,0)/4))</f>
        <v>#REF!</v>
      </c>
      <c r="J22" s="46" t="e">
        <f>_xlfn.NUMBERVALUE(VLOOKUP($A22,Master,12,FALSE))</f>
        <v>#REF!</v>
      </c>
      <c r="K22" s="46" t="e">
        <f>_xlfn.NUMBERVALUE(VLOOKUP($A22,Master,11,FALSE))</f>
        <v>#REF!</v>
      </c>
      <c r="L22" s="9"/>
      <c r="M22" s="9"/>
    </row>
    <row r="23" spans="1:13" x14ac:dyDescent="0.3">
      <c r="H23"/>
      <c r="I23"/>
      <c r="J23"/>
      <c r="K23"/>
    </row>
    <row r="24" spans="1:13" ht="18" x14ac:dyDescent="0.35">
      <c r="A24" s="43" t="s">
        <v>183</v>
      </c>
      <c r="B24" s="1"/>
      <c r="C24" s="1"/>
      <c r="D24" s="50"/>
      <c r="E24" s="11"/>
      <c r="F24" s="11"/>
      <c r="G24" s="11"/>
      <c r="H24" s="23"/>
      <c r="I24" s="23"/>
      <c r="J24" s="23"/>
      <c r="K24" s="29" t="s">
        <v>138</v>
      </c>
      <c r="L24" s="6" t="s">
        <v>139</v>
      </c>
      <c r="M24" s="6" t="s">
        <v>140</v>
      </c>
    </row>
    <row r="25" spans="1:13" x14ac:dyDescent="0.3">
      <c r="A25" s="41" t="s">
        <v>116</v>
      </c>
      <c r="B25" s="41" t="e">
        <f>VLOOKUP($A25,Master,2,FALSE)</f>
        <v>#REF!</v>
      </c>
      <c r="C25" s="52" t="e">
        <f t="shared" ref="C25:C34" si="19">(_xlfn.NUMBERVALUE(VLOOKUP($A25,Master,13,FALSE)))/100</f>
        <v>#REF!</v>
      </c>
      <c r="D25" s="47" t="e">
        <f t="shared" ref="D25:D34" si="20">_xlfn.NUMBERVALUE(VLOOKUP($A25,Master,5,FALSE))</f>
        <v>#REF!</v>
      </c>
      <c r="E25" s="42" t="e">
        <f>VLOOKUP($A25,Master,4,FALSE)</f>
        <v>#REF!</v>
      </c>
      <c r="F25" s="36" t="e">
        <f>(D25/E25)-1</f>
        <v>#REF!</v>
      </c>
      <c r="G25" s="26">
        <v>7.5</v>
      </c>
      <c r="H25" s="25" t="e">
        <f t="shared" ref="H25:H34" si="21">E25*G25</f>
        <v>#REF!</v>
      </c>
      <c r="I25" s="25" t="e">
        <f>IF(H25&lt;1,(ROUND(H25*10,0)/10),(ROUND(H25*4,0)/4))</f>
        <v>#REF!</v>
      </c>
      <c r="J25" s="46" t="e">
        <f t="shared" ref="J25:J34" si="22">_xlfn.NUMBERVALUE(VLOOKUP($A25,Master,12,FALSE))</f>
        <v>#REF!</v>
      </c>
      <c r="K25" s="46" t="e">
        <f t="shared" ref="K25:K34" si="23">_xlfn.NUMBERVALUE(VLOOKUP($A25,Master,11,FALSE))</f>
        <v>#REF!</v>
      </c>
      <c r="L25" s="18"/>
      <c r="M25" s="18"/>
    </row>
    <row r="26" spans="1:13" x14ac:dyDescent="0.3">
      <c r="A26" s="20" t="s">
        <v>130</v>
      </c>
      <c r="B26" s="18" t="e">
        <f>VLOOKUP($A26,Master,2,FALSE)</f>
        <v>#REF!</v>
      </c>
      <c r="C26" s="53" t="e">
        <f t="shared" si="19"/>
        <v>#REF!</v>
      </c>
      <c r="D26" s="48" t="e">
        <f t="shared" si="20"/>
        <v>#REF!</v>
      </c>
      <c r="E26" s="18" t="e">
        <f>VLOOKUP($A26,Master,4,FALSE)</f>
        <v>#REF!</v>
      </c>
      <c r="F26" s="34" t="e">
        <f t="shared" ref="F26:F34" si="24">(D26/E26)-1</f>
        <v>#REF!</v>
      </c>
      <c r="G26" s="26">
        <v>9.5</v>
      </c>
      <c r="H26" s="25" t="e">
        <f t="shared" si="21"/>
        <v>#REF!</v>
      </c>
      <c r="I26" s="25" t="e">
        <f>IF(H26&lt;1,(ROUND(H26*10,0)/10),(ROUND(H26*4,0)/4))</f>
        <v>#REF!</v>
      </c>
      <c r="J26" s="46" t="e">
        <f t="shared" si="22"/>
        <v>#REF!</v>
      </c>
      <c r="K26" s="46" t="e">
        <f t="shared" si="23"/>
        <v>#REF!</v>
      </c>
      <c r="L26" s="18"/>
      <c r="M26" s="18"/>
    </row>
    <row r="27" spans="1:13" x14ac:dyDescent="0.3">
      <c r="A27" s="20" t="s">
        <v>115</v>
      </c>
      <c r="B27" s="18" t="e">
        <f t="shared" ref="B27:B34" si="25">VLOOKUP($A27,Master,2,FALSE)</f>
        <v>#REF!</v>
      </c>
      <c r="C27" s="53" t="e">
        <f t="shared" si="19"/>
        <v>#REF!</v>
      </c>
      <c r="D27" s="48" t="e">
        <f t="shared" si="20"/>
        <v>#REF!</v>
      </c>
      <c r="E27" s="18" t="e">
        <f t="shared" ref="E27:E34" si="26">VLOOKUP($A27,Master,4,FALSE)</f>
        <v>#REF!</v>
      </c>
      <c r="F27" s="34" t="e">
        <f t="shared" si="24"/>
        <v>#REF!</v>
      </c>
      <c r="G27" s="26">
        <v>5.5</v>
      </c>
      <c r="H27" s="25" t="e">
        <f t="shared" si="21"/>
        <v>#REF!</v>
      </c>
      <c r="I27" s="25" t="e">
        <f>IF(H27&lt;1,(ROUND(H27*10,0)/10),(ROUND(H27*4,0)/4))</f>
        <v>#REF!</v>
      </c>
      <c r="J27" s="46" t="e">
        <f t="shared" si="22"/>
        <v>#REF!</v>
      </c>
      <c r="K27" s="46" t="e">
        <f t="shared" si="23"/>
        <v>#REF!</v>
      </c>
      <c r="L27" s="18"/>
      <c r="M27" s="18"/>
    </row>
    <row r="28" spans="1:13" ht="14.25" customHeight="1" x14ac:dyDescent="0.3">
      <c r="A28" s="20" t="s">
        <v>129</v>
      </c>
      <c r="B28" s="18" t="e">
        <f t="shared" si="25"/>
        <v>#REF!</v>
      </c>
      <c r="C28" s="53" t="e">
        <f t="shared" si="19"/>
        <v>#REF!</v>
      </c>
      <c r="D28" s="48" t="e">
        <f t="shared" si="20"/>
        <v>#REF!</v>
      </c>
      <c r="E28" s="18" t="e">
        <f t="shared" si="26"/>
        <v>#REF!</v>
      </c>
      <c r="F28" s="34" t="e">
        <f t="shared" si="24"/>
        <v>#REF!</v>
      </c>
      <c r="G28" s="26">
        <v>5.5</v>
      </c>
      <c r="H28" s="25" t="e">
        <f t="shared" si="21"/>
        <v>#REF!</v>
      </c>
      <c r="I28" s="25" t="e">
        <f t="shared" ref="I28" si="27">IF(H28&lt;1,(ROUND(H28*10,0)/10),(ROUND(H28*4,0)/4))</f>
        <v>#REF!</v>
      </c>
      <c r="J28" s="46" t="e">
        <f t="shared" si="22"/>
        <v>#REF!</v>
      </c>
      <c r="K28" s="46" t="e">
        <f t="shared" si="23"/>
        <v>#REF!</v>
      </c>
      <c r="L28" s="18"/>
      <c r="M28" s="18"/>
    </row>
    <row r="29" spans="1:13" x14ac:dyDescent="0.3">
      <c r="A29" s="20" t="s">
        <v>150</v>
      </c>
      <c r="B29" s="18" t="e">
        <f t="shared" si="25"/>
        <v>#REF!</v>
      </c>
      <c r="C29" s="53" t="e">
        <f t="shared" si="19"/>
        <v>#REF!</v>
      </c>
      <c r="D29" s="48" t="e">
        <f t="shared" si="20"/>
        <v>#REF!</v>
      </c>
      <c r="E29" s="18" t="e">
        <f t="shared" si="26"/>
        <v>#REF!</v>
      </c>
      <c r="F29" s="34" t="e">
        <f t="shared" si="24"/>
        <v>#REF!</v>
      </c>
      <c r="G29" s="26">
        <v>5.5</v>
      </c>
      <c r="H29" s="25" t="e">
        <f t="shared" si="21"/>
        <v>#REF!</v>
      </c>
      <c r="I29" s="25" t="e">
        <f t="shared" ref="I29:I30" si="28">IF(H29&lt;1,(ROUND(H29*10,0)/10),(ROUND(H29*4,0)/4))</f>
        <v>#REF!</v>
      </c>
      <c r="J29" s="46" t="e">
        <f t="shared" si="22"/>
        <v>#REF!</v>
      </c>
      <c r="K29" s="46" t="e">
        <f t="shared" si="23"/>
        <v>#REF!</v>
      </c>
      <c r="L29" s="18"/>
      <c r="M29" s="18"/>
    </row>
    <row r="30" spans="1:13" x14ac:dyDescent="0.3">
      <c r="A30" s="20" t="s">
        <v>151</v>
      </c>
      <c r="B30" s="18" t="e">
        <f t="shared" si="25"/>
        <v>#REF!</v>
      </c>
      <c r="C30" s="53" t="e">
        <f t="shared" si="19"/>
        <v>#REF!</v>
      </c>
      <c r="D30" s="48" t="e">
        <f t="shared" si="20"/>
        <v>#REF!</v>
      </c>
      <c r="E30" s="18" t="e">
        <f t="shared" si="26"/>
        <v>#REF!</v>
      </c>
      <c r="F30" s="34" t="e">
        <f t="shared" si="24"/>
        <v>#REF!</v>
      </c>
      <c r="G30" s="26">
        <v>5.5</v>
      </c>
      <c r="H30" s="25" t="e">
        <f t="shared" si="21"/>
        <v>#REF!</v>
      </c>
      <c r="I30" s="25" t="e">
        <f t="shared" si="28"/>
        <v>#REF!</v>
      </c>
      <c r="J30" s="46" t="e">
        <f t="shared" si="22"/>
        <v>#REF!</v>
      </c>
      <c r="K30" s="46" t="e">
        <f t="shared" si="23"/>
        <v>#REF!</v>
      </c>
      <c r="L30" s="18"/>
      <c r="M30" s="18"/>
    </row>
    <row r="31" spans="1:13" x14ac:dyDescent="0.3">
      <c r="A31" s="20" t="s">
        <v>118</v>
      </c>
      <c r="B31" s="18" t="e">
        <f t="shared" si="25"/>
        <v>#REF!</v>
      </c>
      <c r="C31" s="53" t="e">
        <f t="shared" si="19"/>
        <v>#REF!</v>
      </c>
      <c r="D31" s="48" t="e">
        <f t="shared" si="20"/>
        <v>#REF!</v>
      </c>
      <c r="E31" s="18" t="e">
        <f t="shared" si="26"/>
        <v>#REF!</v>
      </c>
      <c r="F31" s="34" t="e">
        <f t="shared" si="24"/>
        <v>#REF!</v>
      </c>
      <c r="G31" s="26">
        <v>5.5</v>
      </c>
      <c r="H31" s="25" t="e">
        <f t="shared" si="21"/>
        <v>#REF!</v>
      </c>
      <c r="I31" s="25" t="e">
        <f t="shared" ref="I31:I34" si="29">IF(H31&lt;1,(ROUND(H31*10,0)/10),(ROUND(H31*4,0)/4))</f>
        <v>#REF!</v>
      </c>
      <c r="J31" s="46" t="e">
        <f t="shared" si="22"/>
        <v>#REF!</v>
      </c>
      <c r="K31" s="46" t="e">
        <f t="shared" si="23"/>
        <v>#REF!</v>
      </c>
      <c r="L31" s="18"/>
      <c r="M31" s="18"/>
    </row>
    <row r="32" spans="1:13" x14ac:dyDescent="0.3">
      <c r="A32" s="20" t="s">
        <v>112</v>
      </c>
      <c r="B32" s="18" t="e">
        <f t="shared" si="25"/>
        <v>#REF!</v>
      </c>
      <c r="C32" s="53" t="e">
        <f t="shared" si="19"/>
        <v>#REF!</v>
      </c>
      <c r="D32" s="48" t="e">
        <f t="shared" si="20"/>
        <v>#REF!</v>
      </c>
      <c r="E32" s="18" t="e">
        <f t="shared" si="26"/>
        <v>#REF!</v>
      </c>
      <c r="F32" s="34" t="e">
        <f t="shared" si="24"/>
        <v>#REF!</v>
      </c>
      <c r="G32" s="26">
        <v>5.5</v>
      </c>
      <c r="H32" s="25" t="e">
        <f t="shared" si="21"/>
        <v>#REF!</v>
      </c>
      <c r="I32" s="25" t="e">
        <f t="shared" si="29"/>
        <v>#REF!</v>
      </c>
      <c r="J32" s="46" t="e">
        <f t="shared" si="22"/>
        <v>#REF!</v>
      </c>
      <c r="K32" s="46" t="e">
        <f t="shared" si="23"/>
        <v>#REF!</v>
      </c>
      <c r="L32" s="18"/>
      <c r="M32" s="18"/>
    </row>
    <row r="33" spans="1:13" x14ac:dyDescent="0.3">
      <c r="A33" s="20" t="s">
        <v>135</v>
      </c>
      <c r="B33" s="18" t="e">
        <f t="shared" si="25"/>
        <v>#REF!</v>
      </c>
      <c r="C33" s="53" t="e">
        <f t="shared" si="19"/>
        <v>#REF!</v>
      </c>
      <c r="D33" s="48" t="e">
        <f t="shared" si="20"/>
        <v>#REF!</v>
      </c>
      <c r="E33" s="18" t="e">
        <f t="shared" si="26"/>
        <v>#REF!</v>
      </c>
      <c r="F33" s="34" t="e">
        <f t="shared" si="24"/>
        <v>#REF!</v>
      </c>
      <c r="G33" s="26">
        <v>5.5</v>
      </c>
      <c r="H33" s="25" t="e">
        <f t="shared" si="21"/>
        <v>#REF!</v>
      </c>
      <c r="I33" s="25" t="e">
        <f t="shared" si="29"/>
        <v>#REF!</v>
      </c>
      <c r="J33" s="46" t="e">
        <f t="shared" si="22"/>
        <v>#REF!</v>
      </c>
      <c r="K33" s="46" t="e">
        <f t="shared" si="23"/>
        <v>#REF!</v>
      </c>
      <c r="L33" s="18"/>
      <c r="M33" s="18"/>
    </row>
    <row r="34" spans="1:13" x14ac:dyDescent="0.3">
      <c r="A34" s="20" t="s">
        <v>113</v>
      </c>
      <c r="B34" s="18" t="e">
        <f t="shared" si="25"/>
        <v>#REF!</v>
      </c>
      <c r="C34" s="53" t="e">
        <f t="shared" si="19"/>
        <v>#REF!</v>
      </c>
      <c r="D34" s="48" t="e">
        <f t="shared" si="20"/>
        <v>#REF!</v>
      </c>
      <c r="E34" s="18" t="e">
        <f t="shared" si="26"/>
        <v>#REF!</v>
      </c>
      <c r="F34" s="34" t="e">
        <f t="shared" si="24"/>
        <v>#REF!</v>
      </c>
      <c r="G34" s="26">
        <v>5.5</v>
      </c>
      <c r="H34" s="25" t="e">
        <f t="shared" si="21"/>
        <v>#REF!</v>
      </c>
      <c r="I34" s="25" t="e">
        <f t="shared" si="29"/>
        <v>#REF!</v>
      </c>
      <c r="J34" s="46" t="e">
        <f t="shared" si="22"/>
        <v>#REF!</v>
      </c>
      <c r="K34" s="46" t="e">
        <f t="shared" si="23"/>
        <v>#REF!</v>
      </c>
      <c r="L34" s="18"/>
      <c r="M34" s="18"/>
    </row>
    <row r="35" spans="1:13" x14ac:dyDescent="0.3">
      <c r="H35"/>
      <c r="I35"/>
      <c r="J35"/>
      <c r="K35"/>
    </row>
    <row r="36" spans="1:13" x14ac:dyDescent="0.3">
      <c r="H36"/>
      <c r="I36"/>
      <c r="J36"/>
      <c r="K36"/>
    </row>
    <row r="37" spans="1:13" x14ac:dyDescent="0.3">
      <c r="H37"/>
      <c r="I37"/>
      <c r="J37"/>
      <c r="K37"/>
    </row>
    <row r="38" spans="1:13" x14ac:dyDescent="0.3">
      <c r="H38"/>
      <c r="I38"/>
      <c r="J38"/>
      <c r="K38"/>
    </row>
    <row r="39" spans="1:13" x14ac:dyDescent="0.3">
      <c r="H39"/>
      <c r="I39"/>
      <c r="J39"/>
      <c r="K39"/>
    </row>
    <row r="40" spans="1:13" x14ac:dyDescent="0.3">
      <c r="H40"/>
      <c r="I40"/>
      <c r="J40"/>
      <c r="K40"/>
    </row>
    <row r="41" spans="1:13" x14ac:dyDescent="0.3">
      <c r="H41"/>
      <c r="I41"/>
      <c r="J41"/>
      <c r="K41"/>
    </row>
    <row r="42" spans="1:13" x14ac:dyDescent="0.3">
      <c r="H42"/>
      <c r="I42"/>
      <c r="J42"/>
      <c r="K42"/>
    </row>
    <row r="43" spans="1:13" x14ac:dyDescent="0.3">
      <c r="H43"/>
      <c r="I43"/>
      <c r="J43"/>
      <c r="K43"/>
    </row>
    <row r="44" spans="1:13" x14ac:dyDescent="0.3">
      <c r="H44"/>
      <c r="I44"/>
      <c r="J44"/>
      <c r="K44"/>
    </row>
    <row r="45" spans="1:13" x14ac:dyDescent="0.3">
      <c r="H45"/>
      <c r="I45"/>
      <c r="J45"/>
      <c r="K45"/>
    </row>
    <row r="46" spans="1:13" x14ac:dyDescent="0.3">
      <c r="H46"/>
      <c r="I46"/>
      <c r="J46"/>
      <c r="K46"/>
    </row>
    <row r="47" spans="1:13" x14ac:dyDescent="0.3">
      <c r="H47"/>
      <c r="I47"/>
      <c r="J47"/>
      <c r="K47"/>
    </row>
    <row r="48" spans="1:13" x14ac:dyDescent="0.3">
      <c r="H48"/>
      <c r="I48"/>
      <c r="J48"/>
      <c r="K48"/>
    </row>
    <row r="49" spans="8:11" x14ac:dyDescent="0.3">
      <c r="H49"/>
      <c r="I49"/>
      <c r="J49"/>
      <c r="K49"/>
    </row>
    <row r="50" spans="8:11" x14ac:dyDescent="0.3">
      <c r="H50"/>
      <c r="I50"/>
      <c r="J50"/>
      <c r="K50"/>
    </row>
    <row r="51" spans="8:11" ht="15" customHeight="1" x14ac:dyDescent="0.3">
      <c r="H51"/>
      <c r="I51"/>
      <c r="J51"/>
      <c r="K51"/>
    </row>
    <row r="52" spans="8:11" x14ac:dyDescent="0.3">
      <c r="H52"/>
      <c r="I52"/>
      <c r="J52"/>
      <c r="K52"/>
    </row>
    <row r="53" spans="8:11" x14ac:dyDescent="0.3">
      <c r="H53"/>
      <c r="I53"/>
      <c r="J53"/>
      <c r="K53"/>
    </row>
  </sheetData>
  <pageMargins left="0.45" right="0.4" top="1.1499999999999999" bottom="0.6" header="0.3" footer="0.3"/>
  <pageSetup orientation="portrait" r:id="rId1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7"/>
  <sheetViews>
    <sheetView showGridLines="0" view="pageLayout" zoomScaleNormal="100" workbookViewId="0">
      <selection activeCell="J14" sqref="J14"/>
    </sheetView>
  </sheetViews>
  <sheetFormatPr defaultRowHeight="14.4" x14ac:dyDescent="0.3"/>
  <cols>
    <col min="1" max="1" width="2.5546875" style="13" customWidth="1"/>
    <col min="2" max="2" width="82.44140625" customWidth="1"/>
    <col min="3" max="3" width="11.5546875" style="3" customWidth="1"/>
  </cols>
  <sheetData>
    <row r="2" spans="1:3" ht="18" x14ac:dyDescent="0.35">
      <c r="A2" s="4" t="s">
        <v>229</v>
      </c>
      <c r="B2" s="1"/>
      <c r="C2" s="11"/>
    </row>
    <row r="3" spans="1:3" x14ac:dyDescent="0.3">
      <c r="A3"/>
    </row>
    <row r="4" spans="1:3" x14ac:dyDescent="0.3">
      <c r="B4" s="14" t="s">
        <v>145</v>
      </c>
    </row>
    <row r="5" spans="1:3" x14ac:dyDescent="0.3">
      <c r="B5" s="10" t="s">
        <v>236</v>
      </c>
      <c r="C5" s="65" t="s">
        <v>237</v>
      </c>
    </row>
    <row r="6" spans="1:3" x14ac:dyDescent="0.3">
      <c r="B6" s="62" t="s">
        <v>230</v>
      </c>
    </row>
    <row r="7" spans="1:3" x14ac:dyDescent="0.3">
      <c r="B7" s="17"/>
    </row>
    <row r="8" spans="1:3" x14ac:dyDescent="0.3">
      <c r="B8" s="17" t="s">
        <v>171</v>
      </c>
    </row>
    <row r="9" spans="1:3" x14ac:dyDescent="0.3">
      <c r="B9" s="63" t="s">
        <v>235</v>
      </c>
    </row>
    <row r="10" spans="1:3" x14ac:dyDescent="0.3">
      <c r="B10" s="63" t="s">
        <v>231</v>
      </c>
    </row>
    <row r="11" spans="1:3" x14ac:dyDescent="0.3">
      <c r="B11" s="17"/>
    </row>
    <row r="12" spans="1:3" x14ac:dyDescent="0.3">
      <c r="B12" s="16"/>
    </row>
    <row r="13" spans="1:3" x14ac:dyDescent="0.3">
      <c r="B13" s="14" t="s">
        <v>146</v>
      </c>
    </row>
    <row r="14" spans="1:3" x14ac:dyDescent="0.3">
      <c r="B14" s="10" t="s">
        <v>234</v>
      </c>
    </row>
    <row r="17" spans="1:3" x14ac:dyDescent="0.3">
      <c r="B17" s="14" t="s">
        <v>147</v>
      </c>
    </row>
    <row r="18" spans="1:3" x14ac:dyDescent="0.3">
      <c r="B18" s="10" t="s">
        <v>238</v>
      </c>
      <c r="C18" s="65" t="s">
        <v>237</v>
      </c>
    </row>
    <row r="19" spans="1:3" x14ac:dyDescent="0.3">
      <c r="B19" s="64"/>
    </row>
    <row r="21" spans="1:3" x14ac:dyDescent="0.3">
      <c r="B21" s="12" t="s">
        <v>233</v>
      </c>
    </row>
    <row r="22" spans="1:3" x14ac:dyDescent="0.3">
      <c r="B22" s="15" t="s">
        <v>239</v>
      </c>
      <c r="C22" s="65" t="s">
        <v>237</v>
      </c>
    </row>
    <row r="26" spans="1:3" x14ac:dyDescent="0.3">
      <c r="A26"/>
    </row>
    <row r="27" spans="1:3" x14ac:dyDescent="0.3">
      <c r="A27"/>
    </row>
    <row r="28" spans="1:3" x14ac:dyDescent="0.3">
      <c r="A28"/>
    </row>
    <row r="29" spans="1:3" x14ac:dyDescent="0.3">
      <c r="A29"/>
    </row>
    <row r="30" spans="1:3" x14ac:dyDescent="0.3">
      <c r="A30"/>
    </row>
    <row r="31" spans="1:3" x14ac:dyDescent="0.3">
      <c r="A31"/>
    </row>
    <row r="32" spans="1:3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</sheetData>
  <pageMargins left="0.45" right="0.4" top="1.1499999999999999" bottom="0.6" header="0.3" footer="0.3"/>
  <pageSetup orientation="portrait" r:id="rId1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showGridLines="0" view="pageLayout" zoomScaleNormal="100" workbookViewId="0">
      <selection activeCell="J14" sqref="J14"/>
    </sheetView>
  </sheetViews>
  <sheetFormatPr defaultColWidth="9.109375" defaultRowHeight="14.4" x14ac:dyDescent="0.3"/>
  <cols>
    <col min="1" max="1" width="1.44140625" customWidth="1"/>
    <col min="2" max="2" width="8.109375" customWidth="1"/>
    <col min="3" max="3" width="58.6640625" customWidth="1"/>
    <col min="4" max="4" width="7.5546875" hidden="1" customWidth="1"/>
    <col min="5" max="5" width="9.44140625" style="49" hidden="1" customWidth="1"/>
    <col min="6" max="8" width="9" hidden="1" customWidth="1"/>
    <col min="9" max="10" width="11.44140625" style="22" hidden="1" customWidth="1"/>
    <col min="11" max="11" width="10.33203125" style="22" hidden="1" customWidth="1"/>
    <col min="12" max="12" width="11.44140625" style="22" customWidth="1"/>
    <col min="13" max="13" width="7" customWidth="1"/>
    <col min="14" max="14" width="10.33203125" customWidth="1"/>
  </cols>
  <sheetData>
    <row r="2" spans="1:14" ht="18.75" customHeight="1" x14ac:dyDescent="0.35">
      <c r="B2" s="68" t="s">
        <v>204</v>
      </c>
      <c r="C2" s="68"/>
      <c r="D2" s="11" t="s">
        <v>191</v>
      </c>
      <c r="E2" s="11" t="s">
        <v>186</v>
      </c>
      <c r="F2" s="11" t="s">
        <v>177</v>
      </c>
      <c r="G2" s="11" t="s">
        <v>187</v>
      </c>
      <c r="H2" s="11" t="s">
        <v>178</v>
      </c>
      <c r="I2" s="45" t="s">
        <v>190</v>
      </c>
      <c r="J2" s="45" t="s">
        <v>189</v>
      </c>
      <c r="K2" s="29" t="s">
        <v>188</v>
      </c>
      <c r="L2" s="29" t="s">
        <v>138</v>
      </c>
      <c r="M2" s="6" t="s">
        <v>139</v>
      </c>
      <c r="N2" s="6" t="s">
        <v>140</v>
      </c>
    </row>
    <row r="3" spans="1:14" x14ac:dyDescent="0.3">
      <c r="B3" s="19" t="s">
        <v>214</v>
      </c>
      <c r="C3" s="9" t="e">
        <f t="shared" ref="C3:C4" si="0">VLOOKUP($B3,Master,2,FALSE)</f>
        <v>#REF!</v>
      </c>
      <c r="D3" s="52" t="e">
        <f t="shared" ref="D3:D4" si="1">(_xlfn.NUMBERVALUE(VLOOKUP($B3,Master,13,FALSE)))/100</f>
        <v>#REF!</v>
      </c>
      <c r="E3" s="47" t="e">
        <f t="shared" ref="E3:E4" si="2">_xlfn.NUMBERVALUE(VLOOKUP($B3,Master,5,FALSE))</f>
        <v>#REF!</v>
      </c>
      <c r="F3" s="9" t="e">
        <f t="shared" ref="F3:F4" si="3">VLOOKUP($B3,Master,4,FALSE)</f>
        <v>#REF!</v>
      </c>
      <c r="G3" s="36" t="e">
        <f>(E3/F3)-1</f>
        <v>#REF!</v>
      </c>
      <c r="H3" s="21">
        <v>5.5</v>
      </c>
      <c r="I3" s="24" t="e">
        <f t="shared" ref="I3:I4" si="4">F3*H3</f>
        <v>#REF!</v>
      </c>
      <c r="J3" s="25" t="e">
        <f>IF(I3&lt;1,(ROUND(I3*10,0)/10),(ROUND(I3*4,0)/4))</f>
        <v>#REF!</v>
      </c>
      <c r="K3" s="46" t="e">
        <f t="shared" ref="K3:K4" si="5">_xlfn.NUMBERVALUE(VLOOKUP($B3,Master,12,FALSE))</f>
        <v>#REF!</v>
      </c>
      <c r="L3" s="46" t="e">
        <f t="shared" ref="L3:L4" si="6">_xlfn.NUMBERVALUE(VLOOKUP($B3,Master,11,FALSE))</f>
        <v>#REF!</v>
      </c>
      <c r="M3" s="9"/>
      <c r="N3" s="9"/>
    </row>
    <row r="4" spans="1:14" x14ac:dyDescent="0.3">
      <c r="B4" s="20" t="s">
        <v>217</v>
      </c>
      <c r="C4" s="18" t="e">
        <f t="shared" si="0"/>
        <v>#REF!</v>
      </c>
      <c r="D4" s="53" t="e">
        <f t="shared" si="1"/>
        <v>#REF!</v>
      </c>
      <c r="E4" s="48" t="e">
        <f t="shared" si="2"/>
        <v>#REF!</v>
      </c>
      <c r="F4" s="18" t="e">
        <f t="shared" si="3"/>
        <v>#REF!</v>
      </c>
      <c r="G4" s="34" t="e">
        <f>(E4/F4)-1</f>
        <v>#REF!</v>
      </c>
      <c r="H4" s="26">
        <v>5.5</v>
      </c>
      <c r="I4" s="25" t="e">
        <f t="shared" si="4"/>
        <v>#REF!</v>
      </c>
      <c r="J4" s="25" t="e">
        <f t="shared" ref="J4" si="7">IF(I4&lt;1,(ROUND(I4*10,0)/10),(ROUND(I4*4,0)/4))</f>
        <v>#REF!</v>
      </c>
      <c r="K4" s="46" t="e">
        <f t="shared" si="5"/>
        <v>#REF!</v>
      </c>
      <c r="L4" s="46" t="e">
        <f t="shared" si="6"/>
        <v>#REF!</v>
      </c>
      <c r="M4" s="18"/>
      <c r="N4" s="18"/>
    </row>
    <row r="5" spans="1:14" x14ac:dyDescent="0.3">
      <c r="I5"/>
      <c r="J5"/>
      <c r="K5"/>
      <c r="L5"/>
    </row>
    <row r="6" spans="1:14" ht="18" x14ac:dyDescent="0.35">
      <c r="B6" s="68" t="s">
        <v>205</v>
      </c>
      <c r="C6" s="68"/>
      <c r="F6" s="11"/>
      <c r="G6" s="11"/>
      <c r="H6" s="11"/>
      <c r="I6" s="23"/>
      <c r="J6" s="23"/>
      <c r="K6" s="23"/>
      <c r="L6" s="29" t="s">
        <v>138</v>
      </c>
      <c r="M6" s="6" t="s">
        <v>139</v>
      </c>
      <c r="N6" s="6" t="s">
        <v>140</v>
      </c>
    </row>
    <row r="7" spans="1:14" x14ac:dyDescent="0.3">
      <c r="B7" s="19" t="s">
        <v>216</v>
      </c>
      <c r="C7" s="9" t="e">
        <f t="shared" ref="C7:C8" si="8">VLOOKUP($B7,Master,2,FALSE)</f>
        <v>#REF!</v>
      </c>
      <c r="D7" s="52" t="e">
        <f>(_xlfn.NUMBERVALUE(VLOOKUP($B7,Master,13,FALSE)))/100</f>
        <v>#REF!</v>
      </c>
      <c r="E7" s="47" t="e">
        <f>_xlfn.NUMBERVALUE(VLOOKUP($B7,Master,5,FALSE))</f>
        <v>#REF!</v>
      </c>
      <c r="F7" s="9" t="e">
        <f t="shared" ref="F7" si="9">VLOOKUP($B7,Master,4,FALSE)</f>
        <v>#REF!</v>
      </c>
      <c r="G7" s="36" t="e">
        <f>(E7/F7)-1</f>
        <v>#REF!</v>
      </c>
      <c r="H7" s="21">
        <v>5.5</v>
      </c>
      <c r="I7" s="24" t="e">
        <f>F7*H7</f>
        <v>#REF!</v>
      </c>
      <c r="J7" s="25" t="e">
        <f>IF(I7&lt;1,(ROUND(I7*10,0)/10),(ROUND(I7*4,0)/4))</f>
        <v>#REF!</v>
      </c>
      <c r="K7" s="46" t="e">
        <f>_xlfn.NUMBERVALUE(VLOOKUP($B7,Master,12,FALSE))</f>
        <v>#REF!</v>
      </c>
      <c r="L7" s="46" t="e">
        <f>_xlfn.NUMBERVALUE(VLOOKUP($B7,Master,11,FALSE))</f>
        <v>#REF!</v>
      </c>
      <c r="M7" s="9"/>
      <c r="N7" s="9"/>
    </row>
    <row r="8" spans="1:14" x14ac:dyDescent="0.3">
      <c r="B8" s="20" t="s">
        <v>215</v>
      </c>
      <c r="C8" s="18" t="e">
        <f t="shared" si="8"/>
        <v>#REF!</v>
      </c>
      <c r="D8" s="53" t="e">
        <f>(_xlfn.NUMBERVALUE(VLOOKUP($B8,Master,13,FALSE)))/100</f>
        <v>#REF!</v>
      </c>
      <c r="E8" s="48" t="e">
        <f>_xlfn.NUMBERVALUE(VLOOKUP($B8,Master,5,FALSE))</f>
        <v>#REF!</v>
      </c>
      <c r="F8" s="18" t="e">
        <f>VLOOKUP($B8,Master,4,FALSE)</f>
        <v>#REF!</v>
      </c>
      <c r="G8" s="34" t="e">
        <f>(E8/F8)-1</f>
        <v>#REF!</v>
      </c>
      <c r="H8" s="26">
        <v>5.5</v>
      </c>
      <c r="I8" s="25" t="e">
        <f>F8*H8</f>
        <v>#REF!</v>
      </c>
      <c r="J8" s="25" t="e">
        <f>IF(I8&lt;1,(ROUND(I8*10,0)/10),(ROUND(I8*4,0)/4))</f>
        <v>#REF!</v>
      </c>
      <c r="K8" s="51" t="e">
        <f>_xlfn.NUMBERVALUE(VLOOKUP($B8,Master,12,FALSE))</f>
        <v>#REF!</v>
      </c>
      <c r="L8" s="51" t="e">
        <f>_xlfn.NUMBERVALUE(VLOOKUP($B8,Master,11,FALSE))</f>
        <v>#REF!</v>
      </c>
      <c r="M8" s="18"/>
      <c r="N8" s="18"/>
    </row>
    <row r="9" spans="1:14" x14ac:dyDescent="0.3">
      <c r="B9" s="54"/>
      <c r="C9" s="5"/>
      <c r="D9" s="55"/>
      <c r="E9" s="56"/>
      <c r="F9" s="5"/>
      <c r="G9" s="60"/>
      <c r="H9" s="58"/>
      <c r="I9" s="59"/>
      <c r="J9" s="59"/>
      <c r="K9" s="61"/>
      <c r="L9" s="61"/>
      <c r="M9" s="5"/>
      <c r="N9" s="5"/>
    </row>
    <row r="10" spans="1:14" ht="15" customHeight="1" x14ac:dyDescent="0.35">
      <c r="B10" s="68" t="s">
        <v>220</v>
      </c>
      <c r="C10" s="68"/>
      <c r="F10" s="11"/>
      <c r="G10" s="11"/>
      <c r="H10" s="11"/>
      <c r="I10" s="23"/>
      <c r="J10" s="23"/>
      <c r="K10" s="23"/>
      <c r="L10" s="29" t="s">
        <v>138</v>
      </c>
      <c r="M10" s="6" t="s">
        <v>139</v>
      </c>
      <c r="N10" s="6" t="s">
        <v>140</v>
      </c>
    </row>
    <row r="11" spans="1:14" x14ac:dyDescent="0.3">
      <c r="A11" t="s">
        <v>222</v>
      </c>
      <c r="B11" s="19" t="s">
        <v>203</v>
      </c>
      <c r="C11" s="9" t="e">
        <f t="shared" ref="C11" si="10">VLOOKUP($B11,Master,2,FALSE)</f>
        <v>#REF!</v>
      </c>
      <c r="D11" s="52" t="e">
        <f>(_xlfn.NUMBERVALUE(VLOOKUP($B11,Master,13,FALSE)))/100</f>
        <v>#REF!</v>
      </c>
      <c r="E11" s="47" t="e">
        <f>_xlfn.NUMBERVALUE(VLOOKUP($B11,Master,5,FALSE))</f>
        <v>#REF!</v>
      </c>
      <c r="F11" s="9" t="e">
        <f t="shared" ref="F11" si="11">VLOOKUP($B11,Master,4,FALSE)</f>
        <v>#REF!</v>
      </c>
      <c r="G11" s="36" t="e">
        <f>(E11/F11)-1</f>
        <v>#REF!</v>
      </c>
      <c r="H11" s="21">
        <v>5.5</v>
      </c>
      <c r="I11" s="24" t="e">
        <f>F11*H11</f>
        <v>#REF!</v>
      </c>
      <c r="J11" s="25" t="e">
        <f>IF(I11&lt;1,(ROUND(I11*10,0)/10),(ROUND(I11*4,0)/4))</f>
        <v>#REF!</v>
      </c>
      <c r="K11" s="46" t="e">
        <f>_xlfn.NUMBERVALUE(VLOOKUP($B11,Master,12,FALSE))</f>
        <v>#REF!</v>
      </c>
      <c r="L11" s="46" t="e">
        <f>_xlfn.NUMBERVALUE(VLOOKUP($B11,Master,11,FALSE))</f>
        <v>#REF!</v>
      </c>
      <c r="M11" s="9"/>
      <c r="N11" s="9"/>
    </row>
    <row r="12" spans="1:14" x14ac:dyDescent="0.3">
      <c r="I12"/>
      <c r="J12"/>
      <c r="K12"/>
      <c r="L12"/>
    </row>
    <row r="13" spans="1:14" ht="18" x14ac:dyDescent="0.35">
      <c r="B13" s="68" t="s">
        <v>221</v>
      </c>
      <c r="C13" s="68"/>
      <c r="F13" s="11"/>
      <c r="G13" s="11"/>
      <c r="H13" s="11"/>
      <c r="I13" s="23"/>
      <c r="J13" s="23"/>
      <c r="K13" s="23"/>
      <c r="L13" s="29" t="s">
        <v>138</v>
      </c>
      <c r="M13" s="6" t="s">
        <v>139</v>
      </c>
      <c r="N13" s="6" t="s">
        <v>140</v>
      </c>
    </row>
    <row r="14" spans="1:14" x14ac:dyDescent="0.3">
      <c r="B14" s="19" t="s">
        <v>197</v>
      </c>
      <c r="C14" s="9" t="e">
        <f t="shared" ref="C14:C17" si="12">VLOOKUP($B14,Master,2,FALSE)</f>
        <v>#REF!</v>
      </c>
      <c r="D14" s="52" t="e">
        <f t="shared" ref="D14:D19" si="13">(_xlfn.NUMBERVALUE(VLOOKUP($B14,Master,13,FALSE)))/100</f>
        <v>#REF!</v>
      </c>
      <c r="E14" s="47" t="e">
        <f t="shared" ref="E14:E19" si="14">_xlfn.NUMBERVALUE(VLOOKUP($B14,Master,5,FALSE))</f>
        <v>#REF!</v>
      </c>
      <c r="F14" s="9" t="e">
        <f t="shared" ref="F14:F17" si="15">VLOOKUP($B14,Master,4,FALSE)</f>
        <v>#REF!</v>
      </c>
      <c r="G14" s="36" t="e">
        <f>(E14/F14)-1</f>
        <v>#REF!</v>
      </c>
      <c r="H14" s="21">
        <v>5.5</v>
      </c>
      <c r="I14" s="24" t="e">
        <f>F14*H14</f>
        <v>#REF!</v>
      </c>
      <c r="J14" s="25" t="e">
        <f>IF(I14&lt;1,(ROUND(I14*10,0)/10),(ROUND(I14*4,0)/4))</f>
        <v>#REF!</v>
      </c>
      <c r="K14" s="46" t="e">
        <f t="shared" ref="K14:K19" si="16">_xlfn.NUMBERVALUE(VLOOKUP($B14,Master,12,FALSE))</f>
        <v>#REF!</v>
      </c>
      <c r="L14" s="46" t="e">
        <f t="shared" ref="L14:L19" si="17">_xlfn.NUMBERVALUE(VLOOKUP($B14,Master,11,FALSE))</f>
        <v>#REF!</v>
      </c>
      <c r="M14" s="9"/>
      <c r="N14" s="9"/>
    </row>
    <row r="15" spans="1:14" x14ac:dyDescent="0.3">
      <c r="B15" s="20" t="s">
        <v>198</v>
      </c>
      <c r="C15" s="18" t="e">
        <f t="shared" si="12"/>
        <v>#REF!</v>
      </c>
      <c r="D15" s="53" t="e">
        <f t="shared" si="13"/>
        <v>#REF!</v>
      </c>
      <c r="E15" s="48" t="e">
        <f t="shared" si="14"/>
        <v>#REF!</v>
      </c>
      <c r="F15" s="18" t="e">
        <f t="shared" si="15"/>
        <v>#REF!</v>
      </c>
      <c r="G15" s="34" t="e">
        <f t="shared" ref="G15" si="18">(E15/F15)-1</f>
        <v>#REF!</v>
      </c>
      <c r="H15" s="26">
        <v>6.5</v>
      </c>
      <c r="I15" s="25" t="e">
        <f t="shared" ref="I15" si="19">F15*H15</f>
        <v>#REF!</v>
      </c>
      <c r="J15" s="25" t="e">
        <f t="shared" ref="J15:J17" si="20">IF(I15&lt;1,(ROUND(I15*10,0)/10),(ROUND(I15*4,0)/4))</f>
        <v>#REF!</v>
      </c>
      <c r="K15" s="51" t="e">
        <f t="shared" si="16"/>
        <v>#REF!</v>
      </c>
      <c r="L15" s="51" t="e">
        <f t="shared" si="17"/>
        <v>#REF!</v>
      </c>
      <c r="M15" s="18"/>
      <c r="N15" s="18"/>
    </row>
    <row r="16" spans="1:14" x14ac:dyDescent="0.3">
      <c r="B16" s="20" t="s">
        <v>200</v>
      </c>
      <c r="C16" s="18" t="e">
        <f t="shared" si="12"/>
        <v>#REF!</v>
      </c>
      <c r="D16" s="53" t="e">
        <f t="shared" si="13"/>
        <v>#REF!</v>
      </c>
      <c r="E16" s="48" t="e">
        <f t="shared" si="14"/>
        <v>#REF!</v>
      </c>
      <c r="F16" s="18" t="e">
        <f t="shared" si="15"/>
        <v>#REF!</v>
      </c>
      <c r="G16" s="34" t="e">
        <f t="shared" ref="G16" si="21">(E16/F16)-1</f>
        <v>#REF!</v>
      </c>
      <c r="H16" s="26">
        <v>7.5</v>
      </c>
      <c r="I16" s="25" t="e">
        <f t="shared" ref="I16" si="22">F16*H16</f>
        <v>#REF!</v>
      </c>
      <c r="J16" s="25" t="e">
        <f t="shared" si="20"/>
        <v>#REF!</v>
      </c>
      <c r="K16" s="51" t="e">
        <f t="shared" si="16"/>
        <v>#REF!</v>
      </c>
      <c r="L16" s="51" t="e">
        <f t="shared" si="17"/>
        <v>#REF!</v>
      </c>
      <c r="M16" s="18"/>
      <c r="N16" s="18"/>
    </row>
    <row r="17" spans="1:14" x14ac:dyDescent="0.3">
      <c r="B17" s="20" t="s">
        <v>199</v>
      </c>
      <c r="C17" s="18" t="e">
        <f t="shared" si="12"/>
        <v>#REF!</v>
      </c>
      <c r="D17" s="53" t="e">
        <f t="shared" si="13"/>
        <v>#REF!</v>
      </c>
      <c r="E17" s="48" t="e">
        <f t="shared" si="14"/>
        <v>#REF!</v>
      </c>
      <c r="F17" s="18" t="e">
        <f t="shared" si="15"/>
        <v>#REF!</v>
      </c>
      <c r="G17" s="34" t="e">
        <f t="shared" ref="G17" si="23">(E17/F17)-1</f>
        <v>#REF!</v>
      </c>
      <c r="H17" s="26">
        <v>8.5</v>
      </c>
      <c r="I17" s="25" t="e">
        <f t="shared" ref="I17" si="24">F17*H17</f>
        <v>#REF!</v>
      </c>
      <c r="J17" s="25" t="e">
        <f t="shared" si="20"/>
        <v>#REF!</v>
      </c>
      <c r="K17" s="51" t="e">
        <f t="shared" si="16"/>
        <v>#REF!</v>
      </c>
      <c r="L17" s="51" t="e">
        <f t="shared" si="17"/>
        <v>#REF!</v>
      </c>
      <c r="M17" s="18"/>
      <c r="N17" s="18"/>
    </row>
    <row r="18" spans="1:14" x14ac:dyDescent="0.3">
      <c r="B18" s="20" t="s">
        <v>219</v>
      </c>
      <c r="C18" s="18" t="e">
        <f>VLOOKUP($B18,Master,2,FALSE)</f>
        <v>#REF!</v>
      </c>
      <c r="D18" s="53" t="e">
        <f t="shared" si="13"/>
        <v>#REF!</v>
      </c>
      <c r="E18" s="48" t="e">
        <f t="shared" si="14"/>
        <v>#REF!</v>
      </c>
      <c r="F18" s="18" t="e">
        <f>VLOOKUP($B18,Master,4,FALSE)</f>
        <v>#REF!</v>
      </c>
      <c r="G18" s="34" t="e">
        <f>(E18/F18)-1</f>
        <v>#REF!</v>
      </c>
      <c r="H18" s="26">
        <v>6.5</v>
      </c>
      <c r="I18" s="25" t="e">
        <f>F18*H18</f>
        <v>#REF!</v>
      </c>
      <c r="J18" s="25" t="e">
        <f>IF(I18&lt;1,(ROUND(I18*10,0)/10),(ROUND(I18*4,0)/4))</f>
        <v>#REF!</v>
      </c>
      <c r="K18" s="51" t="e">
        <f t="shared" si="16"/>
        <v>#REF!</v>
      </c>
      <c r="L18" s="51" t="e">
        <f t="shared" si="17"/>
        <v>#REF!</v>
      </c>
      <c r="M18" s="18"/>
      <c r="N18" s="18"/>
    </row>
    <row r="19" spans="1:14" x14ac:dyDescent="0.3">
      <c r="B19" s="20" t="s">
        <v>218</v>
      </c>
      <c r="C19" s="18" t="e">
        <f>VLOOKUP($B19,Master,2,FALSE)</f>
        <v>#REF!</v>
      </c>
      <c r="D19" s="53" t="e">
        <f t="shared" si="13"/>
        <v>#REF!</v>
      </c>
      <c r="E19" s="48" t="e">
        <f t="shared" si="14"/>
        <v>#REF!</v>
      </c>
      <c r="F19" s="18" t="e">
        <f>VLOOKUP($B19,Master,4,FALSE)</f>
        <v>#REF!</v>
      </c>
      <c r="G19" s="34" t="e">
        <f>(E19/F19)-1</f>
        <v>#REF!</v>
      </c>
      <c r="H19" s="26">
        <v>6.5</v>
      </c>
      <c r="I19" s="25" t="e">
        <f>F19*H19</f>
        <v>#REF!</v>
      </c>
      <c r="J19" s="25" t="e">
        <f>IF(I19&lt;1,(ROUND(I19*10,0)/10),(ROUND(I19*4,0)/4))</f>
        <v>#REF!</v>
      </c>
      <c r="K19" s="51" t="e">
        <f t="shared" si="16"/>
        <v>#REF!</v>
      </c>
      <c r="L19" s="51" t="e">
        <f t="shared" si="17"/>
        <v>#REF!</v>
      </c>
      <c r="M19" s="18"/>
      <c r="N19" s="18"/>
    </row>
    <row r="20" spans="1:14" x14ac:dyDescent="0.3">
      <c r="I20"/>
      <c r="J20"/>
      <c r="K20"/>
      <c r="L20"/>
    </row>
    <row r="21" spans="1:14" ht="18" x14ac:dyDescent="0.35">
      <c r="B21" s="68" t="s">
        <v>232</v>
      </c>
      <c r="C21" s="68"/>
      <c r="F21" s="11"/>
      <c r="G21" s="11"/>
      <c r="H21" s="11"/>
      <c r="I21" s="23"/>
      <c r="J21" s="23"/>
      <c r="K21" s="23"/>
      <c r="L21" s="29" t="s">
        <v>138</v>
      </c>
      <c r="M21" s="6" t="s">
        <v>139</v>
      </c>
      <c r="N21" s="6" t="s">
        <v>140</v>
      </c>
    </row>
    <row r="22" spans="1:14" x14ac:dyDescent="0.3">
      <c r="A22" t="s">
        <v>222</v>
      </c>
      <c r="B22" s="19" t="s">
        <v>206</v>
      </c>
      <c r="C22" s="9" t="e">
        <f t="shared" ref="C22:C25" si="25">VLOOKUP($B22,Master,2,FALSE)</f>
        <v>#REF!</v>
      </c>
      <c r="D22" s="52" t="e">
        <f t="shared" ref="D22:D25" si="26">(_xlfn.NUMBERVALUE(VLOOKUP($B22,Master,13,FALSE)))/100</f>
        <v>#REF!</v>
      </c>
      <c r="E22" s="47" t="e">
        <f t="shared" ref="E22:E25" si="27">_xlfn.NUMBERVALUE(VLOOKUP($B22,Master,5,FALSE))</f>
        <v>#REF!</v>
      </c>
      <c r="F22" s="9" t="e">
        <f t="shared" ref="F22:F25" si="28">VLOOKUP($B22,Master,4,FALSE)</f>
        <v>#REF!</v>
      </c>
      <c r="G22" s="36" t="e">
        <f>(E22/F22)-1</f>
        <v>#REF!</v>
      </c>
      <c r="H22" s="21">
        <v>5.5</v>
      </c>
      <c r="I22" s="24" t="e">
        <f>F22*H22</f>
        <v>#REF!</v>
      </c>
      <c r="J22" s="25" t="e">
        <f>IF(I22&lt;1,(ROUND(I22*10,0)/10),(ROUND(I22*4,0)/4))</f>
        <v>#REF!</v>
      </c>
      <c r="K22" s="46" t="e">
        <f t="shared" ref="K22:K25" si="29">_xlfn.NUMBERVALUE(VLOOKUP($B22,Master,12,FALSE))</f>
        <v>#REF!</v>
      </c>
      <c r="L22" s="46" t="e">
        <f t="shared" ref="L22:L25" si="30">_xlfn.NUMBERVALUE(VLOOKUP($B22,Master,11,FALSE))</f>
        <v>#REF!</v>
      </c>
      <c r="M22" s="9"/>
      <c r="N22" s="9"/>
    </row>
    <row r="23" spans="1:14" x14ac:dyDescent="0.3">
      <c r="A23" t="s">
        <v>222</v>
      </c>
      <c r="B23" s="20" t="s">
        <v>211</v>
      </c>
      <c r="C23" s="18" t="e">
        <f t="shared" si="25"/>
        <v>#REF!</v>
      </c>
      <c r="D23" s="53" t="e">
        <f t="shared" si="26"/>
        <v>#REF!</v>
      </c>
      <c r="E23" s="48" t="e">
        <f t="shared" si="27"/>
        <v>#REF!</v>
      </c>
      <c r="F23" s="18" t="e">
        <f t="shared" si="28"/>
        <v>#REF!</v>
      </c>
      <c r="G23" s="34" t="e">
        <f t="shared" ref="G23:G25" si="31">(E23/F23)-1</f>
        <v>#REF!</v>
      </c>
      <c r="H23" s="26">
        <v>6.5</v>
      </c>
      <c r="I23" s="25" t="e">
        <f t="shared" ref="I23:I25" si="32">F23*H23</f>
        <v>#REF!</v>
      </c>
      <c r="J23" s="25" t="e">
        <f t="shared" ref="J23:J25" si="33">IF(I23&lt;1,(ROUND(I23*10,0)/10),(ROUND(I23*4,0)/4))</f>
        <v>#REF!</v>
      </c>
      <c r="K23" s="51" t="e">
        <f t="shared" si="29"/>
        <v>#REF!</v>
      </c>
      <c r="L23" s="51" t="e">
        <f t="shared" si="30"/>
        <v>#REF!</v>
      </c>
      <c r="M23" s="18"/>
      <c r="N23" s="18"/>
    </row>
    <row r="24" spans="1:14" x14ac:dyDescent="0.3">
      <c r="A24" t="s">
        <v>222</v>
      </c>
      <c r="B24" s="20" t="s">
        <v>212</v>
      </c>
      <c r="C24" s="18" t="e">
        <f t="shared" si="25"/>
        <v>#REF!</v>
      </c>
      <c r="D24" s="53" t="e">
        <f t="shared" si="26"/>
        <v>#REF!</v>
      </c>
      <c r="E24" s="48" t="e">
        <f t="shared" si="27"/>
        <v>#REF!</v>
      </c>
      <c r="F24" s="18" t="e">
        <f t="shared" si="28"/>
        <v>#REF!</v>
      </c>
      <c r="G24" s="34" t="e">
        <f t="shared" si="31"/>
        <v>#REF!</v>
      </c>
      <c r="H24" s="26">
        <v>7.5</v>
      </c>
      <c r="I24" s="25" t="e">
        <f t="shared" si="32"/>
        <v>#REF!</v>
      </c>
      <c r="J24" s="25" t="e">
        <f t="shared" si="33"/>
        <v>#REF!</v>
      </c>
      <c r="K24" s="51" t="e">
        <f t="shared" si="29"/>
        <v>#REF!</v>
      </c>
      <c r="L24" s="51" t="e">
        <f t="shared" si="30"/>
        <v>#REF!</v>
      </c>
      <c r="M24" s="18"/>
      <c r="N24" s="18"/>
    </row>
    <row r="25" spans="1:14" ht="15" customHeight="1" x14ac:dyDescent="0.3">
      <c r="A25" t="s">
        <v>222</v>
      </c>
      <c r="B25" s="20" t="s">
        <v>213</v>
      </c>
      <c r="C25" s="18" t="e">
        <f t="shared" si="25"/>
        <v>#REF!</v>
      </c>
      <c r="D25" s="53" t="e">
        <f t="shared" si="26"/>
        <v>#REF!</v>
      </c>
      <c r="E25" s="48" t="e">
        <f t="shared" si="27"/>
        <v>#REF!</v>
      </c>
      <c r="F25" s="18" t="e">
        <f t="shared" si="28"/>
        <v>#REF!</v>
      </c>
      <c r="G25" s="34" t="e">
        <f t="shared" si="31"/>
        <v>#REF!</v>
      </c>
      <c r="H25" s="26">
        <v>8.5</v>
      </c>
      <c r="I25" s="25" t="e">
        <f t="shared" si="32"/>
        <v>#REF!</v>
      </c>
      <c r="J25" s="25" t="e">
        <f t="shared" si="33"/>
        <v>#REF!</v>
      </c>
      <c r="K25" s="51" t="e">
        <f t="shared" si="29"/>
        <v>#REF!</v>
      </c>
      <c r="L25" s="51" t="e">
        <f t="shared" si="30"/>
        <v>#REF!</v>
      </c>
      <c r="M25" s="18"/>
      <c r="N25" s="18"/>
    </row>
    <row r="26" spans="1:14" x14ac:dyDescent="0.3">
      <c r="I26"/>
      <c r="J26"/>
      <c r="K26"/>
      <c r="L26"/>
    </row>
    <row r="27" spans="1:14" x14ac:dyDescent="0.3">
      <c r="I27"/>
      <c r="J27"/>
      <c r="K27"/>
      <c r="L27"/>
    </row>
    <row r="28" spans="1:14" x14ac:dyDescent="0.3">
      <c r="I28"/>
      <c r="J28"/>
      <c r="K28"/>
      <c r="L28"/>
    </row>
    <row r="29" spans="1:14" x14ac:dyDescent="0.3">
      <c r="I29"/>
      <c r="J29"/>
      <c r="K29"/>
      <c r="L29"/>
    </row>
    <row r="30" spans="1:14" x14ac:dyDescent="0.3">
      <c r="A30" t="s">
        <v>222</v>
      </c>
      <c r="B30" t="s">
        <v>223</v>
      </c>
      <c r="I30"/>
      <c r="J30"/>
      <c r="K30"/>
      <c r="L30"/>
    </row>
    <row r="31" spans="1:14" x14ac:dyDescent="0.3">
      <c r="I31"/>
      <c r="J31"/>
      <c r="K31"/>
      <c r="L31"/>
    </row>
    <row r="32" spans="1:14" x14ac:dyDescent="0.3">
      <c r="I32"/>
      <c r="J32"/>
      <c r="K32"/>
      <c r="L32"/>
    </row>
    <row r="33" spans="9:12" x14ac:dyDescent="0.3">
      <c r="I33"/>
      <c r="J33"/>
      <c r="K33"/>
      <c r="L33"/>
    </row>
    <row r="34" spans="9:12" x14ac:dyDescent="0.3">
      <c r="I34"/>
      <c r="J34"/>
      <c r="K34"/>
      <c r="L34"/>
    </row>
  </sheetData>
  <mergeCells count="5">
    <mergeCell ref="B2:C2"/>
    <mergeCell ref="B6:C6"/>
    <mergeCell ref="B13:C13"/>
    <mergeCell ref="B10:C10"/>
    <mergeCell ref="B21:C21"/>
  </mergeCells>
  <pageMargins left="0.45" right="0.4" top="1.1499999999999999" bottom="0.6" header="0.3" footer="0.3"/>
  <pageSetup orientation="portrait" r:id="rId1"/>
  <headerFooter>
    <oddHeader>&amp;L&amp;G&amp;R&amp;"-,Bold"360 Yield Center
2015 Order &amp;&amp; Retail Price Guide
Issued 8/7/15</oddHeader>
    <oddFooter>&amp;L&amp;"-,Bold"Order Online at http://dealerstore.360yieldcenter.com
Prices Subject to Change
&amp;K00-014360YC Price List v20&amp;R&amp;"-,Bold"PG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 Price List</vt:lpstr>
      <vt:lpstr>COMMANDER</vt:lpstr>
      <vt:lpstr>SMP Parts</vt:lpstr>
      <vt:lpstr>YDROP Parts</vt:lpstr>
      <vt:lpstr>COVER-CHAINROLL</vt:lpstr>
      <vt:lpstr>CHAINROLL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Steiner</dc:creator>
  <cp:lastModifiedBy>Hassanah Kimmey</cp:lastModifiedBy>
  <cp:lastPrinted>2016-02-01T03:49:47Z</cp:lastPrinted>
  <dcterms:created xsi:type="dcterms:W3CDTF">2014-11-24T19:13:49Z</dcterms:created>
  <dcterms:modified xsi:type="dcterms:W3CDTF">2016-02-02T15:55:59Z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be5e4672-6bec-4f0f-9567-5bbdba370a6b</vt:lpwstr>
  </property>
</Properties>
</file>