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5"/>
  <workbookPr/>
  <mc:AlternateContent xmlns:mc="http://schemas.openxmlformats.org/markup-compatibility/2006">
    <mc:Choice Requires="x15">
      <x15ac:absPath xmlns:x15ac="http://schemas.microsoft.com/office/spreadsheetml/2010/11/ac" url="/Users/jlarkin/Desktop/"/>
    </mc:Choice>
  </mc:AlternateContent>
  <xr:revisionPtr revIDLastSave="0" documentId="8_{125C558E-28A8-B548-8DCB-1DE789F7832D}" xr6:coauthVersionLast="43" xr6:coauthVersionMax="43" xr10:uidLastSave="{00000000-0000-0000-0000-000000000000}"/>
  <bookViews>
    <workbookView xWindow="26460" yWindow="880" windowWidth="37100" windowHeight="1936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5" i="1" l="1"/>
  <c r="I20" i="1"/>
  <c r="I18" i="1"/>
  <c r="I19" i="1" s="1"/>
  <c r="H13" i="1"/>
  <c r="H14" i="1" s="1"/>
  <c r="H18" i="1" s="1"/>
  <c r="E18" i="1"/>
  <c r="H15" i="1"/>
  <c r="H19" i="1" l="1"/>
  <c r="J18" i="1"/>
  <c r="E19" i="1"/>
  <c r="E21" i="1"/>
  <c r="E20" i="1"/>
  <c r="K18" i="1" l="1"/>
  <c r="H20" i="1"/>
  <c r="J20" i="1" s="1"/>
  <c r="K20" i="1" s="1"/>
  <c r="J19" i="1"/>
  <c r="K19" i="1" s="1"/>
  <c r="E22" i="1"/>
</calcChain>
</file>

<file path=xl/sharedStrings.xml><?xml version="1.0" encoding="utf-8"?>
<sst xmlns="http://schemas.openxmlformats.org/spreadsheetml/2006/main" count="28" uniqueCount="28">
  <si>
    <t>Head Model</t>
  </si>
  <si>
    <t># Rows</t>
  </si>
  <si>
    <t>Market Price</t>
  </si>
  <si>
    <t xml:space="preserve">Acres </t>
  </si>
  <si>
    <t>ROI</t>
  </si>
  <si>
    <t>612C JD</t>
  </si>
  <si>
    <t>360 YIELD SAVER Chain Kit/Row</t>
  </si>
  <si>
    <t>360 YIELD SAVER Brush Kit/Row</t>
  </si>
  <si>
    <t>360 YIELD SAVER $/Row</t>
  </si>
  <si>
    <t>360 YIELD SAVER $ for Head</t>
  </si>
  <si>
    <t>360 YIELD SAVER Brush Kit/Head</t>
  </si>
  <si>
    <r>
      <t xml:space="preserve">CELLS IN </t>
    </r>
    <r>
      <rPr>
        <b/>
        <sz val="9"/>
        <color rgb="FFFF0000"/>
        <rFont val="Calibri (Body)"/>
      </rPr>
      <t>RED</t>
    </r>
    <r>
      <rPr>
        <b/>
        <sz val="9"/>
        <color theme="1"/>
        <rFont val="Calibri"/>
        <family val="2"/>
        <scheme val="minor"/>
      </rPr>
      <t xml:space="preserve"> CAN BE EDITED</t>
    </r>
  </si>
  <si>
    <t>360 YIELD SAVER 
Bushel Advantage</t>
  </si>
  <si>
    <t>Cumluative Investment</t>
  </si>
  <si>
    <t>Cumulative Savings</t>
  </si>
  <si>
    <t>Cumulative $ Net Return</t>
  </si>
  <si>
    <t>Year 1</t>
  </si>
  <si>
    <t>Year 2</t>
  </si>
  <si>
    <t>Year 3</t>
  </si>
  <si>
    <t>Acres per Row</t>
  </si>
  <si>
    <t>360 YIELD SAVER $/
Acre Advantage</t>
  </si>
  <si>
    <t>360 YIELD SAVER Net Profit Year 1</t>
  </si>
  <si>
    <t>360 YIELD SAVER Net Profit Year 2</t>
  </si>
  <si>
    <t>360 YIELD SAVER Net Profit Year 3</t>
  </si>
  <si>
    <t xml:space="preserve">Assumes a three-year life for the 360 YIELD SAVER Chain Kit with replace brushes purchased in year two and year three. </t>
  </si>
  <si>
    <t>Typical usefull life of brushes is 150 acres per row</t>
  </si>
  <si>
    <t>Return on Investment Calculator</t>
  </si>
  <si>
    <t>360 YIELD SAVER Net Profit  over 3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</si>
</sst>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i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b/>
      <sz val="9"/>
      <color theme="1"/>
      <name val="Calibri"/>
      <family val="2"/>
      <scheme val="minor"/>
    </font>
    <font>
      <b/>
      <sz val="9"/>
      <color rgb="FFFF0000"/>
      <name val="Calibri (Body)"/>
    </font>
    <font>
      <b/>
      <sz val="18"/>
      <color theme="0"/>
      <name val="Calibri (Body)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3" fillId="2" borderId="4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44" fontId="4" fillId="2" borderId="0" xfId="1" applyFont="1" applyFill="1" applyBorder="1" applyProtection="1">
      <protection locked="0"/>
    </xf>
    <xf numFmtId="44" fontId="4" fillId="2" borderId="0" xfId="0" applyNumberFormat="1" applyFont="1" applyFill="1" applyBorder="1" applyProtection="1">
      <protection hidden="1"/>
    </xf>
    <xf numFmtId="0" fontId="4" fillId="2" borderId="0" xfId="0" applyFont="1" applyFill="1" applyBorder="1" applyProtection="1"/>
    <xf numFmtId="0" fontId="2" fillId="2" borderId="0" xfId="0" applyFont="1" applyFill="1" applyBorder="1" applyProtection="1"/>
    <xf numFmtId="0" fontId="4" fillId="2" borderId="0" xfId="1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right"/>
      <protection locked="0"/>
    </xf>
    <xf numFmtId="44" fontId="4" fillId="2" borderId="0" xfId="0" applyNumberFormat="1" applyFont="1" applyFill="1" applyBorder="1" applyAlignment="1" applyProtection="1">
      <alignment horizontal="left"/>
      <protection hidden="1"/>
    </xf>
    <xf numFmtId="44" fontId="3" fillId="2" borderId="0" xfId="0" applyNumberFormat="1" applyFont="1" applyFill="1" applyBorder="1" applyAlignment="1" applyProtection="1">
      <alignment horizontal="left"/>
      <protection hidden="1"/>
    </xf>
    <xf numFmtId="0" fontId="4" fillId="2" borderId="0" xfId="0" applyFont="1" applyFill="1" applyBorder="1" applyAlignment="1" applyProtection="1">
      <alignment horizontal="center"/>
      <protection locked="0"/>
    </xf>
    <xf numFmtId="7" fontId="4" fillId="2" borderId="0" xfId="1" applyNumberFormat="1" applyFont="1" applyFill="1" applyBorder="1" applyAlignment="1" applyProtection="1">
      <alignment horizontal="center"/>
      <protection locked="0"/>
    </xf>
    <xf numFmtId="0" fontId="6" fillId="2" borderId="0" xfId="0" applyFont="1" applyFill="1" applyProtection="1">
      <protection locked="0"/>
    </xf>
    <xf numFmtId="0" fontId="4" fillId="2" borderId="0" xfId="0" applyFont="1" applyFill="1" applyBorder="1" applyProtection="1"/>
    <xf numFmtId="0" fontId="6" fillId="2" borderId="0" xfId="0" applyFont="1" applyFill="1" applyAlignment="1" applyProtection="1">
      <alignment horizontal="left"/>
      <protection locked="0"/>
    </xf>
    <xf numFmtId="0" fontId="2" fillId="2" borderId="0" xfId="0" applyFont="1" applyFill="1" applyBorder="1" applyProtection="1"/>
    <xf numFmtId="0" fontId="8" fillId="2" borderId="1" xfId="0" applyFont="1" applyFill="1" applyBorder="1" applyAlignment="1" applyProtection="1">
      <alignment horizontal="left"/>
      <protection hidden="1"/>
    </xf>
    <xf numFmtId="0" fontId="9" fillId="4" borderId="4" xfId="0" applyFont="1" applyFill="1" applyBorder="1" applyAlignment="1" applyProtection="1">
      <alignment horizontal="center"/>
      <protection locked="0"/>
    </xf>
    <xf numFmtId="0" fontId="8" fillId="4" borderId="6" xfId="0" applyFont="1" applyFill="1" applyBorder="1" applyAlignment="1" applyProtection="1">
      <alignment horizontal="center"/>
      <protection locked="0"/>
    </xf>
    <xf numFmtId="0" fontId="9" fillId="4" borderId="0" xfId="0" applyFont="1" applyFill="1" applyBorder="1" applyAlignment="1" applyProtection="1">
      <alignment horizontal="center"/>
      <protection locked="0"/>
    </xf>
    <xf numFmtId="0" fontId="8" fillId="4" borderId="8" xfId="0" applyFont="1" applyFill="1" applyBorder="1" applyAlignment="1" applyProtection="1">
      <alignment horizontal="center"/>
      <protection locked="0"/>
    </xf>
    <xf numFmtId="0" fontId="9" fillId="4" borderId="0" xfId="1" applyNumberFormat="1" applyFont="1" applyFill="1" applyBorder="1" applyAlignment="1" applyProtection="1">
      <alignment horizontal="center"/>
      <protection locked="0"/>
    </xf>
    <xf numFmtId="1" fontId="8" fillId="4" borderId="8" xfId="1" applyNumberFormat="1" applyFont="1" applyFill="1" applyBorder="1" applyAlignment="1" applyProtection="1">
      <alignment horizontal="center"/>
      <protection locked="0"/>
    </xf>
    <xf numFmtId="7" fontId="9" fillId="4" borderId="0" xfId="1" applyNumberFormat="1" applyFont="1" applyFill="1" applyBorder="1" applyAlignment="1" applyProtection="1">
      <alignment horizontal="center"/>
      <protection locked="0"/>
    </xf>
    <xf numFmtId="7" fontId="8" fillId="4" borderId="7" xfId="1" applyNumberFormat="1" applyFont="1" applyFill="1" applyBorder="1" applyAlignment="1" applyProtection="1">
      <alignment horizontal="center"/>
      <protection locked="0"/>
    </xf>
    <xf numFmtId="44" fontId="8" fillId="4" borderId="1" xfId="1" applyFont="1" applyFill="1" applyBorder="1" applyProtection="1">
      <protection locked="0"/>
    </xf>
    <xf numFmtId="44" fontId="8" fillId="2" borderId="1" xfId="0" applyNumberFormat="1" applyFont="1" applyFill="1" applyBorder="1" applyProtection="1">
      <protection hidden="1"/>
    </xf>
    <xf numFmtId="0" fontId="8" fillId="2" borderId="1" xfId="0" applyFont="1" applyFill="1" applyBorder="1" applyAlignment="1" applyProtection="1">
      <alignment horizontal="left"/>
      <protection hidden="1"/>
    </xf>
    <xf numFmtId="0" fontId="8" fillId="2" borderId="0" xfId="0" applyFont="1" applyFill="1" applyProtection="1">
      <protection locked="0"/>
    </xf>
    <xf numFmtId="44" fontId="8" fillId="2" borderId="1" xfId="0" applyNumberFormat="1" applyFont="1" applyFill="1" applyBorder="1" applyAlignment="1" applyProtection="1">
      <alignment horizontal="center" vertical="center"/>
    </xf>
    <xf numFmtId="9" fontId="8" fillId="2" borderId="1" xfId="2" applyFont="1" applyFill="1" applyBorder="1" applyAlignment="1" applyProtection="1">
      <alignment horizontal="center" vertical="center"/>
    </xf>
    <xf numFmtId="44" fontId="8" fillId="2" borderId="1" xfId="0" applyNumberFormat="1" applyFont="1" applyFill="1" applyBorder="1" applyAlignment="1" applyProtection="1">
      <alignment horizontal="left" vertical="center"/>
      <protection hidden="1"/>
    </xf>
    <xf numFmtId="44" fontId="10" fillId="2" borderId="1" xfId="0" applyNumberFormat="1" applyFont="1" applyFill="1" applyBorder="1" applyAlignment="1" applyProtection="1">
      <alignment horizontal="left" vertical="center"/>
      <protection hidden="1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vertical="center" wrapText="1"/>
    </xf>
    <xf numFmtId="9" fontId="10" fillId="2" borderId="6" xfId="2" applyFont="1" applyFill="1" applyBorder="1" applyAlignment="1" applyProtection="1">
      <alignment vertical="center" wrapText="1"/>
    </xf>
    <xf numFmtId="44" fontId="8" fillId="2" borderId="1" xfId="2" applyNumberFormat="1" applyFont="1" applyFill="1" applyBorder="1" applyAlignment="1" applyProtection="1">
      <alignment horizontal="center" vertical="center"/>
    </xf>
    <xf numFmtId="44" fontId="8" fillId="2" borderId="1" xfId="1" applyFont="1" applyFill="1" applyBorder="1" applyAlignment="1" applyProtection="1">
      <alignment horizontal="center" vertical="center"/>
    </xf>
    <xf numFmtId="2" fontId="8" fillId="4" borderId="7" xfId="1" applyNumberFormat="1" applyFont="1" applyFill="1" applyBorder="1" applyAlignment="1" applyProtection="1">
      <alignment horizontal="center"/>
      <protection locked="0"/>
    </xf>
    <xf numFmtId="0" fontId="10" fillId="2" borderId="0" xfId="0" applyFont="1" applyFill="1" applyProtection="1">
      <protection locked="0"/>
    </xf>
    <xf numFmtId="0" fontId="4" fillId="2" borderId="0" xfId="0" applyFont="1" applyFill="1" applyBorder="1" applyProtection="1"/>
    <xf numFmtId="0" fontId="10" fillId="2" borderId="5" xfId="0" applyFont="1" applyFill="1" applyBorder="1" applyAlignment="1" applyProtection="1">
      <alignment vertical="center" wrapText="1"/>
      <protection hidden="1"/>
    </xf>
    <xf numFmtId="0" fontId="10" fillId="2" borderId="3" xfId="0" applyFont="1" applyFill="1" applyBorder="1" applyAlignment="1" applyProtection="1">
      <alignment vertical="center"/>
      <protection hidden="1"/>
    </xf>
    <xf numFmtId="0" fontId="8" fillId="2" borderId="5" xfId="0" applyFont="1" applyFill="1" applyBorder="1" applyAlignment="1" applyProtection="1">
      <alignment vertical="center" wrapText="1"/>
      <protection hidden="1"/>
    </xf>
    <xf numFmtId="0" fontId="8" fillId="2" borderId="3" xfId="0" applyFont="1" applyFill="1" applyBorder="1" applyAlignment="1" applyProtection="1">
      <alignment vertical="center"/>
      <protection hidden="1"/>
    </xf>
    <xf numFmtId="0" fontId="3" fillId="2" borderId="0" xfId="0" applyFont="1" applyFill="1" applyBorder="1" applyAlignment="1" applyProtection="1">
      <alignment horizontal="center"/>
    </xf>
    <xf numFmtId="0" fontId="0" fillId="2" borderId="9" xfId="0" applyFill="1" applyBorder="1" applyProtection="1">
      <protection locked="0"/>
    </xf>
    <xf numFmtId="0" fontId="2" fillId="2" borderId="10" xfId="0" applyFont="1" applyFill="1" applyBorder="1" applyProtection="1"/>
    <xf numFmtId="0" fontId="5" fillId="2" borderId="10" xfId="0" applyFont="1" applyFill="1" applyBorder="1" applyProtection="1">
      <protection hidden="1"/>
    </xf>
    <xf numFmtId="0" fontId="0" fillId="2" borderId="10" xfId="0" applyFill="1" applyBorder="1" applyProtection="1">
      <protection locked="0"/>
    </xf>
    <xf numFmtId="0" fontId="12" fillId="3" borderId="2" xfId="0" applyFont="1" applyFill="1" applyBorder="1" applyAlignment="1" applyProtection="1">
      <alignment horizontal="center" vertical="center" wrapText="1"/>
    </xf>
    <xf numFmtId="0" fontId="12" fillId="3" borderId="0" xfId="0" applyFont="1" applyFill="1" applyBorder="1" applyAlignment="1" applyProtection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27912</xdr:colOff>
      <xdr:row>1</xdr:row>
      <xdr:rowOff>68133</xdr:rowOff>
    </xdr:from>
    <xdr:to>
      <xdr:col>6</xdr:col>
      <xdr:colOff>203758</xdr:colOff>
      <xdr:row>5</xdr:row>
      <xdr:rowOff>81604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341" y="193737"/>
          <a:ext cx="2484175" cy="683362"/>
        </a:xfrm>
        <a:prstGeom prst="rect">
          <a:avLst/>
        </a:prstGeom>
      </xdr:spPr>
    </xdr:pic>
    <xdr:clientData/>
  </xdr:twoCellAnchor>
  <xdr:twoCellAnchor>
    <xdr:from>
      <xdr:col>0</xdr:col>
      <xdr:colOff>172357</xdr:colOff>
      <xdr:row>7</xdr:row>
      <xdr:rowOff>18143</xdr:rowOff>
    </xdr:from>
    <xdr:to>
      <xdr:col>11</xdr:col>
      <xdr:colOff>0</xdr:colOff>
      <xdr:row>22</xdr:row>
      <xdr:rowOff>81642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2E7E741-80DC-1E49-B2E4-053F0B700C7E}"/>
            </a:ext>
          </a:extLst>
        </xdr:cNvPr>
        <xdr:cNvSpPr/>
      </xdr:nvSpPr>
      <xdr:spPr>
        <a:xfrm>
          <a:off x="172357" y="1097643"/>
          <a:ext cx="7093857" cy="3610428"/>
        </a:xfrm>
        <a:prstGeom prst="rect">
          <a:avLst/>
        </a:prstGeom>
        <a:noFill/>
        <a:ln w="571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0"/>
  <sheetViews>
    <sheetView tabSelected="1" zoomScale="140" zoomScaleNormal="140" zoomScalePageLayoutView="91" workbookViewId="0">
      <selection activeCell="M27" sqref="M27"/>
    </sheetView>
  </sheetViews>
  <sheetFormatPr baseColWidth="10" defaultColWidth="8.83203125" defaultRowHeight="15"/>
  <cols>
    <col min="1" max="1" width="2.33203125" style="1" customWidth="1"/>
    <col min="2" max="2" width="1.1640625" style="1" customWidth="1"/>
    <col min="3" max="3" width="18.1640625" style="1" customWidth="1"/>
    <col min="4" max="4" width="1" style="1" hidden="1" customWidth="1"/>
    <col min="5" max="5" width="9.83203125" style="1" customWidth="1"/>
    <col min="6" max="6" width="1.1640625" style="1" customWidth="1"/>
    <col min="7" max="7" width="21.5" style="1" customWidth="1"/>
    <col min="8" max="10" width="10.6640625" style="1" customWidth="1"/>
    <col min="11" max="16384" width="8.83203125" style="1"/>
  </cols>
  <sheetData>
    <row r="1" spans="1:24" ht="10" customHeight="1">
      <c r="A1" s="2"/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>
      <c r="A2" s="2"/>
      <c r="B2" s="2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3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2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2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2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1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38" customHeight="1">
      <c r="A8" s="2"/>
      <c r="B8" s="55" t="s">
        <v>26</v>
      </c>
      <c r="C8" s="56"/>
      <c r="D8" s="56"/>
      <c r="E8" s="56"/>
      <c r="F8" s="56"/>
      <c r="G8" s="56"/>
      <c r="H8" s="56"/>
      <c r="I8" s="56"/>
      <c r="J8" s="56"/>
      <c r="K8" s="56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8" customHeight="1">
      <c r="A9" s="2"/>
      <c r="B9" s="4"/>
      <c r="C9" s="50"/>
      <c r="D9" s="50"/>
      <c r="E9" s="50"/>
      <c r="F9" s="50"/>
      <c r="G9" s="50"/>
      <c r="H9" s="50"/>
      <c r="I9" s="5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" customHeight="1">
      <c r="A10" s="2"/>
      <c r="B10" s="4"/>
      <c r="C10" s="50"/>
      <c r="D10" s="50"/>
      <c r="E10" s="50"/>
      <c r="F10" s="50"/>
      <c r="G10" s="50"/>
      <c r="H10" s="50"/>
      <c r="I10" s="6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>
      <c r="A11" s="2"/>
      <c r="B11" s="4"/>
      <c r="C11" s="21" t="s">
        <v>0</v>
      </c>
      <c r="D11" s="22"/>
      <c r="E11" s="23" t="s">
        <v>5</v>
      </c>
      <c r="F11" s="15"/>
      <c r="G11" s="21" t="s">
        <v>6</v>
      </c>
      <c r="H11" s="30">
        <v>325</v>
      </c>
      <c r="I11" s="7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>
      <c r="A12" s="2"/>
      <c r="B12" s="4"/>
      <c r="C12" s="21" t="s">
        <v>1</v>
      </c>
      <c r="D12" s="24"/>
      <c r="E12" s="25">
        <v>8</v>
      </c>
      <c r="F12" s="15"/>
      <c r="G12" s="21" t="s">
        <v>7</v>
      </c>
      <c r="H12" s="30">
        <v>275</v>
      </c>
      <c r="I12" s="7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>
      <c r="A13" s="2"/>
      <c r="B13" s="4"/>
      <c r="C13" s="21" t="s">
        <v>3</v>
      </c>
      <c r="D13" s="26"/>
      <c r="E13" s="27">
        <v>1200</v>
      </c>
      <c r="F13" s="11"/>
      <c r="G13" s="21" t="s">
        <v>8</v>
      </c>
      <c r="H13" s="31">
        <f>SUM(H11:H12)</f>
        <v>600</v>
      </c>
      <c r="I13" s="8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>
      <c r="A14" s="2"/>
      <c r="B14" s="4"/>
      <c r="C14" s="21" t="s">
        <v>2</v>
      </c>
      <c r="D14" s="28"/>
      <c r="E14" s="29">
        <v>4</v>
      </c>
      <c r="F14" s="16"/>
      <c r="G14" s="21" t="s">
        <v>9</v>
      </c>
      <c r="H14" s="31">
        <f>SUM(H13*E12)</f>
        <v>4800</v>
      </c>
      <c r="I14" s="8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>
      <c r="A15" s="2"/>
      <c r="B15" s="4"/>
      <c r="C15" s="32" t="s">
        <v>19</v>
      </c>
      <c r="D15" s="28"/>
      <c r="E15" s="43">
        <f>E13/E12</f>
        <v>150</v>
      </c>
      <c r="F15" s="18"/>
      <c r="G15" s="21" t="s">
        <v>10</v>
      </c>
      <c r="H15" s="31">
        <f>SUM(H12*E12)</f>
        <v>2200</v>
      </c>
      <c r="I15" s="8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8" customHeight="1">
      <c r="A16" s="2"/>
      <c r="B16" s="4"/>
      <c r="C16" s="45"/>
      <c r="D16" s="45"/>
      <c r="E16" s="45"/>
      <c r="F16" s="45"/>
      <c r="G16" s="9"/>
      <c r="H16" s="9"/>
      <c r="I16" s="9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25" customHeight="1">
      <c r="A17" s="2"/>
      <c r="B17" s="4"/>
      <c r="C17" s="48" t="s">
        <v>12</v>
      </c>
      <c r="D17" s="49"/>
      <c r="E17" s="38">
        <v>2.5</v>
      </c>
      <c r="F17" s="12"/>
      <c r="G17" s="39"/>
      <c r="H17" s="39" t="s">
        <v>13</v>
      </c>
      <c r="I17" s="40" t="s">
        <v>14</v>
      </c>
      <c r="J17" s="40" t="s">
        <v>15</v>
      </c>
      <c r="K17" s="40" t="s">
        <v>4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25" customHeight="1">
      <c r="A18" s="2"/>
      <c r="B18" s="4"/>
      <c r="C18" s="48" t="s">
        <v>20</v>
      </c>
      <c r="D18" s="49"/>
      <c r="E18" s="36">
        <f>ROUND(SUM($E$14*$E$17),2)</f>
        <v>10</v>
      </c>
      <c r="F18" s="13"/>
      <c r="G18" s="34" t="s">
        <v>16</v>
      </c>
      <c r="H18" s="34">
        <f>H14</f>
        <v>4800</v>
      </c>
      <c r="I18" s="41">
        <f>(E17*E13)*E14</f>
        <v>12000</v>
      </c>
      <c r="J18" s="41">
        <f>I18-H18</f>
        <v>7200</v>
      </c>
      <c r="K18" s="35">
        <f>J18/H18</f>
        <v>1.5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25" customHeight="1">
      <c r="A19" s="2"/>
      <c r="B19" s="4"/>
      <c r="C19" s="48" t="s">
        <v>21</v>
      </c>
      <c r="D19" s="49"/>
      <c r="E19" s="36">
        <f>SUM($E$13*$E$18)-$H$14</f>
        <v>7200</v>
      </c>
      <c r="F19" s="13"/>
      <c r="G19" s="34" t="s">
        <v>17</v>
      </c>
      <c r="H19" s="34">
        <f>H18+H15</f>
        <v>7000</v>
      </c>
      <c r="I19" s="42">
        <f>I18*2</f>
        <v>24000</v>
      </c>
      <c r="J19" s="41">
        <f>I19-H19</f>
        <v>17000</v>
      </c>
      <c r="K19" s="35">
        <f>J19/H19</f>
        <v>2.4285714285714284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25" customHeight="1">
      <c r="A20" s="2"/>
      <c r="B20" s="4"/>
      <c r="C20" s="48" t="s">
        <v>22</v>
      </c>
      <c r="D20" s="49"/>
      <c r="E20" s="36">
        <f>SUM($E$13*$E$18)-$H$15</f>
        <v>9800</v>
      </c>
      <c r="F20" s="13"/>
      <c r="G20" s="34" t="s">
        <v>18</v>
      </c>
      <c r="H20" s="34">
        <f>H19+H15</f>
        <v>9200</v>
      </c>
      <c r="I20" s="42">
        <f>((E17*E13)*E14)*3</f>
        <v>36000</v>
      </c>
      <c r="J20" s="41">
        <f>I20-H20</f>
        <v>26800</v>
      </c>
      <c r="K20" s="35">
        <f>J20/H20</f>
        <v>2.9130434782608696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25" customHeight="1">
      <c r="A21" s="2"/>
      <c r="B21" s="4"/>
      <c r="C21" s="48" t="s">
        <v>23</v>
      </c>
      <c r="D21" s="49"/>
      <c r="E21" s="36">
        <f>SUM($E$18*$E$13)-$H$15</f>
        <v>9800</v>
      </c>
      <c r="F21" s="13"/>
      <c r="G21" s="9"/>
      <c r="H21" s="9"/>
      <c r="I21" s="9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25" customHeight="1">
      <c r="A22" s="2"/>
      <c r="B22" s="4"/>
      <c r="C22" s="46" t="s">
        <v>27</v>
      </c>
      <c r="D22" s="47"/>
      <c r="E22" s="37">
        <f>SUM(E19:E21)</f>
        <v>26800</v>
      </c>
      <c r="F22" s="14"/>
      <c r="G22" s="20"/>
      <c r="H22" s="20"/>
      <c r="I22" s="10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8" customHeight="1">
      <c r="A23" s="2"/>
      <c r="B23" s="51"/>
      <c r="C23" s="52"/>
      <c r="D23" s="52"/>
      <c r="E23" s="52"/>
      <c r="F23" s="52"/>
      <c r="G23" s="53"/>
      <c r="H23" s="53"/>
      <c r="I23" s="53"/>
      <c r="J23" s="54"/>
      <c r="K23" s="54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8" customHeight="1">
      <c r="A24" s="2"/>
      <c r="B24" s="2"/>
      <c r="C24" s="2"/>
      <c r="D24" s="2"/>
      <c r="E24" s="2"/>
      <c r="F24" s="2"/>
      <c r="G24" s="33"/>
      <c r="H24" s="33"/>
      <c r="I24" s="33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3" customHeight="1">
      <c r="A25" s="2"/>
      <c r="B25" s="44" t="s">
        <v>11</v>
      </c>
      <c r="C25" s="44"/>
      <c r="D25" s="33"/>
      <c r="E25" s="33"/>
      <c r="F25" s="33"/>
      <c r="G25" s="17"/>
      <c r="H25" s="17"/>
      <c r="I25" s="17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" customHeight="1">
      <c r="A26" s="2"/>
      <c r="B26" s="17" t="s">
        <v>24</v>
      </c>
      <c r="C26" s="17"/>
      <c r="D26" s="17"/>
      <c r="E26" s="17"/>
      <c r="F26" s="17"/>
      <c r="G26" s="17"/>
      <c r="H26" s="17"/>
      <c r="I26" s="17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3" customHeight="1">
      <c r="A27" s="2"/>
      <c r="B27" s="17" t="s">
        <v>25</v>
      </c>
      <c r="C27" s="17"/>
      <c r="D27" s="17"/>
      <c r="E27" s="17"/>
      <c r="F27" s="17"/>
      <c r="G27" s="19"/>
      <c r="H27" s="19"/>
      <c r="I27" s="19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" customHeight="1">
      <c r="A28" s="2"/>
      <c r="B28" s="19"/>
      <c r="C28" s="19"/>
      <c r="D28" s="19"/>
      <c r="E28" s="19"/>
      <c r="F28" s="19"/>
      <c r="G28" s="17"/>
      <c r="H28" s="17"/>
      <c r="I28" s="17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3" customHeight="1">
      <c r="A29" s="2"/>
      <c r="B29" s="17"/>
      <c r="C29" s="17"/>
      <c r="D29" s="17"/>
      <c r="E29" s="17"/>
      <c r="F29" s="17"/>
      <c r="G29" s="17"/>
      <c r="H29" s="17"/>
      <c r="I29" s="17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" customHeight="1">
      <c r="A30" s="2"/>
      <c r="B30" s="17"/>
      <c r="C30" s="17"/>
      <c r="D30" s="17"/>
      <c r="E30" s="17"/>
      <c r="F30" s="17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>
      <c r="A80" s="2"/>
      <c r="B80" s="2"/>
      <c r="C80" s="2"/>
      <c r="D80" s="2"/>
      <c r="E80" s="2"/>
      <c r="F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</sheetData>
  <sheetProtection selectLockedCells="1"/>
  <mergeCells count="10">
    <mergeCell ref="B25:C25"/>
    <mergeCell ref="C16:F16"/>
    <mergeCell ref="C22:D22"/>
    <mergeCell ref="C18:D18"/>
    <mergeCell ref="C19:D19"/>
    <mergeCell ref="C20:D20"/>
    <mergeCell ref="C21:D21"/>
    <mergeCell ref="C17:D17"/>
    <mergeCell ref="C9:H10"/>
    <mergeCell ref="B8:K8"/>
  </mergeCells>
  <phoneticPr fontId="7" type="noConversion"/>
  <pageMargins left="0.7" right="0.7" top="0.75" bottom="0.75" header="0.3" footer="0.3"/>
  <pageSetup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Ury</dc:creator>
  <cp:lastModifiedBy>John Larkin</cp:lastModifiedBy>
  <cp:lastPrinted>2016-07-07T14:44:01Z</cp:lastPrinted>
  <dcterms:created xsi:type="dcterms:W3CDTF">2016-07-01T14:55:18Z</dcterms:created>
  <dcterms:modified xsi:type="dcterms:W3CDTF">2019-07-31T14:51:11Z</dcterms:modified>
</cp:coreProperties>
</file>